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080" windowHeight="9900"/>
  </bookViews>
  <sheets>
    <sheet name="Exam I" sheetId="1" r:id="rId1"/>
    <sheet name="Log 1" sheetId="4" r:id="rId2"/>
    <sheet name="Exam II(B)" sheetId="2" r:id="rId3"/>
    <sheet name="Log II(B)" sheetId="9" r:id="rId4"/>
    <sheet name="Exam II(M)" sheetId="3" r:id="rId5"/>
    <sheet name="LogII(M)" sheetId="10" r:id="rId6"/>
    <sheet name="Exam II(D)" sheetId="11" r:id="rId7"/>
    <sheet name="Log II(D)" sheetId="8" r:id="rId8"/>
  </sheets>
  <calcPr calcId="145621"/>
</workbook>
</file>

<file path=xl/calcChain.xml><?xml version="1.0" encoding="utf-8"?>
<calcChain xmlns="http://schemas.openxmlformats.org/spreadsheetml/2006/main">
  <c r="V29" i="2" l="1"/>
  <c r="C3" i="11" l="1"/>
  <c r="C3" i="3"/>
  <c r="C3" i="2"/>
  <c r="D4" i="8"/>
  <c r="D4" i="10"/>
  <c r="D4" i="9"/>
  <c r="D4" i="4"/>
  <c r="N33" i="8" l="1"/>
  <c r="M33" i="8"/>
  <c r="L33" i="8"/>
  <c r="K33" i="8"/>
  <c r="J33" i="8"/>
  <c r="I33" i="8"/>
  <c r="H33" i="8"/>
  <c r="G33" i="8"/>
  <c r="F33" i="8"/>
  <c r="E33" i="8"/>
  <c r="D33" i="8"/>
  <c r="N32" i="8"/>
  <c r="M32" i="8"/>
  <c r="L32" i="8"/>
  <c r="K32" i="8"/>
  <c r="J32" i="8"/>
  <c r="I32" i="8"/>
  <c r="H32" i="8"/>
  <c r="G32" i="8"/>
  <c r="F32" i="8"/>
  <c r="E32" i="8"/>
  <c r="D32" i="8"/>
  <c r="N31" i="8"/>
  <c r="M31" i="8"/>
  <c r="L31" i="8"/>
  <c r="K31" i="8"/>
  <c r="J31" i="8"/>
  <c r="I31" i="8"/>
  <c r="H31" i="8"/>
  <c r="G31" i="8"/>
  <c r="F31" i="8"/>
  <c r="E31" i="8"/>
  <c r="D31" i="8"/>
  <c r="N30" i="8"/>
  <c r="M30" i="8"/>
  <c r="L30" i="8"/>
  <c r="K30" i="8"/>
  <c r="J30" i="8"/>
  <c r="I30" i="8"/>
  <c r="H30" i="8"/>
  <c r="G30" i="8"/>
  <c r="F30" i="8"/>
  <c r="E30" i="8"/>
  <c r="D30" i="8"/>
  <c r="N29" i="8"/>
  <c r="M29" i="8"/>
  <c r="L29" i="8"/>
  <c r="K29" i="8"/>
  <c r="J29" i="8"/>
  <c r="I29" i="8"/>
  <c r="H29" i="8"/>
  <c r="G29" i="8"/>
  <c r="F29" i="8"/>
  <c r="E29" i="8"/>
  <c r="D29" i="8"/>
  <c r="N28" i="8"/>
  <c r="M28" i="8"/>
  <c r="L28" i="8"/>
  <c r="K28" i="8"/>
  <c r="J28" i="8"/>
  <c r="I28" i="8"/>
  <c r="H28" i="8"/>
  <c r="G28" i="8"/>
  <c r="F28" i="8"/>
  <c r="E28" i="8"/>
  <c r="D28" i="8"/>
  <c r="N27" i="8"/>
  <c r="M27" i="8"/>
  <c r="L27" i="8"/>
  <c r="K27" i="8"/>
  <c r="J27" i="8"/>
  <c r="I27" i="8"/>
  <c r="H27" i="8"/>
  <c r="G27" i="8"/>
  <c r="F27" i="8"/>
  <c r="E27" i="8"/>
  <c r="D27" i="8"/>
  <c r="N26" i="8"/>
  <c r="M26" i="8"/>
  <c r="L26" i="8"/>
  <c r="K26" i="8"/>
  <c r="J26" i="8"/>
  <c r="I26" i="8"/>
  <c r="H26" i="8"/>
  <c r="G26" i="8"/>
  <c r="F26" i="8"/>
  <c r="E26" i="8"/>
  <c r="D26" i="8"/>
  <c r="N25" i="8"/>
  <c r="M25" i="8"/>
  <c r="L25" i="8"/>
  <c r="K25" i="8"/>
  <c r="J25" i="8"/>
  <c r="I25" i="8"/>
  <c r="H25" i="8"/>
  <c r="G25" i="8"/>
  <c r="F25" i="8"/>
  <c r="E25" i="8"/>
  <c r="D25" i="8"/>
  <c r="N24" i="8"/>
  <c r="M24" i="8"/>
  <c r="L24" i="8"/>
  <c r="K24" i="8"/>
  <c r="J24" i="8"/>
  <c r="I24" i="8"/>
  <c r="H24" i="8"/>
  <c r="G24" i="8"/>
  <c r="F24" i="8"/>
  <c r="E24" i="8"/>
  <c r="D24" i="8"/>
  <c r="N23" i="8"/>
  <c r="M23" i="8"/>
  <c r="L23" i="8"/>
  <c r="K23" i="8"/>
  <c r="J23" i="8"/>
  <c r="I23" i="8"/>
  <c r="H23" i="8"/>
  <c r="G23" i="8"/>
  <c r="F23" i="8"/>
  <c r="E23" i="8"/>
  <c r="D23" i="8"/>
  <c r="N22" i="8"/>
  <c r="M22" i="8"/>
  <c r="L22" i="8"/>
  <c r="K22" i="8"/>
  <c r="J22" i="8"/>
  <c r="I22" i="8"/>
  <c r="H22" i="8"/>
  <c r="G22" i="8"/>
  <c r="F22" i="8"/>
  <c r="E22" i="8"/>
  <c r="D22" i="8"/>
  <c r="N21" i="8"/>
  <c r="M21" i="8"/>
  <c r="L21" i="8"/>
  <c r="K21" i="8"/>
  <c r="J21" i="8"/>
  <c r="I21" i="8"/>
  <c r="H21" i="8"/>
  <c r="G21" i="8"/>
  <c r="F21" i="8"/>
  <c r="E21" i="8"/>
  <c r="D21" i="8"/>
  <c r="N20" i="8"/>
  <c r="M20" i="8"/>
  <c r="L20" i="8"/>
  <c r="K20" i="8"/>
  <c r="J20" i="8"/>
  <c r="I20" i="8"/>
  <c r="H20" i="8"/>
  <c r="G20" i="8"/>
  <c r="F20" i="8"/>
  <c r="E20" i="8"/>
  <c r="D20" i="8"/>
  <c r="N19" i="8"/>
  <c r="M19" i="8"/>
  <c r="L19" i="8"/>
  <c r="K19" i="8"/>
  <c r="J19" i="8"/>
  <c r="I19" i="8"/>
  <c r="H19" i="8"/>
  <c r="G19" i="8"/>
  <c r="F19" i="8"/>
  <c r="E19" i="8"/>
  <c r="D19" i="8"/>
  <c r="N18" i="8"/>
  <c r="M18" i="8"/>
  <c r="L18" i="8"/>
  <c r="K18" i="8"/>
  <c r="J18" i="8"/>
  <c r="I18" i="8"/>
  <c r="H18" i="8"/>
  <c r="G18" i="8"/>
  <c r="F18" i="8"/>
  <c r="E18" i="8"/>
  <c r="D18" i="8"/>
  <c r="N17" i="8"/>
  <c r="M17" i="8"/>
  <c r="L17" i="8"/>
  <c r="K17" i="8"/>
  <c r="J17" i="8"/>
  <c r="I17" i="8"/>
  <c r="H17" i="8"/>
  <c r="G17" i="8"/>
  <c r="F17" i="8"/>
  <c r="E17" i="8"/>
  <c r="D17" i="8"/>
  <c r="N16" i="8"/>
  <c r="M16" i="8"/>
  <c r="L16" i="8"/>
  <c r="K16" i="8"/>
  <c r="J16" i="8"/>
  <c r="I16" i="8"/>
  <c r="H16" i="8"/>
  <c r="G16" i="8"/>
  <c r="F16" i="8"/>
  <c r="E16" i="8"/>
  <c r="D16" i="8"/>
  <c r="N15" i="8"/>
  <c r="M15" i="8"/>
  <c r="L15" i="8"/>
  <c r="K15" i="8"/>
  <c r="J15" i="8"/>
  <c r="I15" i="8"/>
  <c r="H15" i="8"/>
  <c r="G15" i="8"/>
  <c r="F15" i="8"/>
  <c r="E15" i="8"/>
  <c r="D15" i="8"/>
  <c r="N14" i="8"/>
  <c r="M14" i="8"/>
  <c r="L14" i="8"/>
  <c r="K14" i="8"/>
  <c r="J14" i="8"/>
  <c r="I14" i="8"/>
  <c r="H14" i="8"/>
  <c r="G14" i="8"/>
  <c r="F14" i="8"/>
  <c r="E14" i="8"/>
  <c r="D14" i="8"/>
  <c r="N13" i="8"/>
  <c r="M13" i="8"/>
  <c r="L13" i="8"/>
  <c r="K13" i="8"/>
  <c r="J13" i="8"/>
  <c r="I13" i="8"/>
  <c r="H13" i="8"/>
  <c r="G13" i="8"/>
  <c r="F13" i="8"/>
  <c r="E13" i="8"/>
  <c r="D13" i="8"/>
  <c r="N12" i="8"/>
  <c r="M12" i="8"/>
  <c r="L12" i="8"/>
  <c r="K12" i="8"/>
  <c r="J12" i="8"/>
  <c r="I12" i="8"/>
  <c r="H12" i="8"/>
  <c r="G12" i="8"/>
  <c r="F12" i="8"/>
  <c r="E12" i="8"/>
  <c r="D12" i="8"/>
  <c r="N11" i="8"/>
  <c r="M11" i="8"/>
  <c r="L11" i="8"/>
  <c r="K11" i="8"/>
  <c r="J11" i="8"/>
  <c r="I11" i="8"/>
  <c r="H11" i="8"/>
  <c r="G11" i="8"/>
  <c r="F11" i="8"/>
  <c r="E11" i="8"/>
  <c r="D11" i="8"/>
  <c r="N10" i="8"/>
  <c r="M10" i="8"/>
  <c r="L10" i="8"/>
  <c r="K10" i="8"/>
  <c r="J10" i="8"/>
  <c r="I10" i="8"/>
  <c r="H10" i="8"/>
  <c r="G10" i="8"/>
  <c r="F10" i="8"/>
  <c r="E10" i="8"/>
  <c r="D10" i="8"/>
  <c r="N33" i="10"/>
  <c r="M33" i="10"/>
  <c r="L33" i="10"/>
  <c r="K33" i="10"/>
  <c r="J33" i="10"/>
  <c r="I33" i="10"/>
  <c r="H33" i="10"/>
  <c r="G33" i="10"/>
  <c r="F33" i="10"/>
  <c r="E33" i="10"/>
  <c r="D33" i="10"/>
  <c r="N32" i="10"/>
  <c r="M32" i="10"/>
  <c r="L32" i="10"/>
  <c r="K32" i="10"/>
  <c r="J32" i="10"/>
  <c r="I32" i="10"/>
  <c r="H32" i="10"/>
  <c r="G32" i="10"/>
  <c r="F32" i="10"/>
  <c r="E32" i="10"/>
  <c r="D32" i="10"/>
  <c r="N31" i="10"/>
  <c r="M31" i="10"/>
  <c r="L31" i="10"/>
  <c r="K31" i="10"/>
  <c r="J31" i="10"/>
  <c r="I31" i="10"/>
  <c r="H31" i="10"/>
  <c r="G31" i="10"/>
  <c r="F31" i="10"/>
  <c r="E31" i="10"/>
  <c r="D31" i="10"/>
  <c r="N30" i="10"/>
  <c r="M30" i="10"/>
  <c r="L30" i="10"/>
  <c r="K30" i="10"/>
  <c r="J30" i="10"/>
  <c r="I30" i="10"/>
  <c r="H30" i="10"/>
  <c r="G30" i="10"/>
  <c r="F30" i="10"/>
  <c r="E30" i="10"/>
  <c r="D30" i="10"/>
  <c r="N29" i="10"/>
  <c r="M29" i="10"/>
  <c r="L29" i="10"/>
  <c r="K29" i="10"/>
  <c r="J29" i="10"/>
  <c r="I29" i="10"/>
  <c r="H29" i="10"/>
  <c r="G29" i="10"/>
  <c r="F29" i="10"/>
  <c r="E29" i="10"/>
  <c r="D29" i="10"/>
  <c r="N28" i="10"/>
  <c r="M28" i="10"/>
  <c r="L28" i="10"/>
  <c r="K28" i="10"/>
  <c r="J28" i="10"/>
  <c r="I28" i="10"/>
  <c r="H28" i="10"/>
  <c r="G28" i="10"/>
  <c r="F28" i="10"/>
  <c r="E28" i="10"/>
  <c r="D28" i="10"/>
  <c r="N27" i="10"/>
  <c r="M27" i="10"/>
  <c r="L27" i="10"/>
  <c r="K27" i="10"/>
  <c r="J27" i="10"/>
  <c r="I27" i="10"/>
  <c r="H27" i="10"/>
  <c r="G27" i="10"/>
  <c r="F27" i="10"/>
  <c r="E27" i="10"/>
  <c r="D27" i="10"/>
  <c r="N26" i="10"/>
  <c r="M26" i="10"/>
  <c r="L26" i="10"/>
  <c r="K26" i="10"/>
  <c r="J26" i="10"/>
  <c r="I26" i="10"/>
  <c r="H26" i="10"/>
  <c r="G26" i="10"/>
  <c r="F26" i="10"/>
  <c r="E26" i="10"/>
  <c r="D26" i="10"/>
  <c r="N25" i="10"/>
  <c r="M25" i="10"/>
  <c r="L25" i="10"/>
  <c r="K25" i="10"/>
  <c r="J25" i="10"/>
  <c r="I25" i="10"/>
  <c r="H25" i="10"/>
  <c r="G25" i="10"/>
  <c r="F25" i="10"/>
  <c r="E25" i="10"/>
  <c r="D25" i="10"/>
  <c r="N24" i="10"/>
  <c r="M24" i="10"/>
  <c r="L24" i="10"/>
  <c r="K24" i="10"/>
  <c r="J24" i="10"/>
  <c r="I24" i="10"/>
  <c r="H24" i="10"/>
  <c r="G24" i="10"/>
  <c r="F24" i="10"/>
  <c r="E24" i="10"/>
  <c r="D24" i="10"/>
  <c r="N23" i="10"/>
  <c r="M23" i="10"/>
  <c r="L23" i="10"/>
  <c r="K23" i="10"/>
  <c r="J23" i="10"/>
  <c r="I23" i="10"/>
  <c r="H23" i="10"/>
  <c r="G23" i="10"/>
  <c r="F23" i="10"/>
  <c r="E23" i="10"/>
  <c r="D23" i="10"/>
  <c r="N22" i="10"/>
  <c r="M22" i="10"/>
  <c r="L22" i="10"/>
  <c r="K22" i="10"/>
  <c r="J22" i="10"/>
  <c r="I22" i="10"/>
  <c r="H22" i="10"/>
  <c r="G22" i="10"/>
  <c r="F22" i="10"/>
  <c r="E22" i="10"/>
  <c r="D22" i="10"/>
  <c r="N21" i="10"/>
  <c r="M21" i="10"/>
  <c r="L21" i="10"/>
  <c r="K21" i="10"/>
  <c r="J21" i="10"/>
  <c r="I21" i="10"/>
  <c r="H21" i="10"/>
  <c r="G21" i="10"/>
  <c r="F21" i="10"/>
  <c r="E21" i="10"/>
  <c r="D21" i="10"/>
  <c r="N20" i="10"/>
  <c r="M20" i="10"/>
  <c r="L20" i="10"/>
  <c r="K20" i="10"/>
  <c r="J20" i="10"/>
  <c r="I20" i="10"/>
  <c r="H20" i="10"/>
  <c r="G20" i="10"/>
  <c r="F20" i="10"/>
  <c r="E20" i="10"/>
  <c r="D20" i="10"/>
  <c r="N19" i="10"/>
  <c r="M19" i="10"/>
  <c r="L19" i="10"/>
  <c r="K19" i="10"/>
  <c r="J19" i="10"/>
  <c r="I19" i="10"/>
  <c r="H19" i="10"/>
  <c r="G19" i="10"/>
  <c r="F19" i="10"/>
  <c r="E19" i="10"/>
  <c r="D19" i="10"/>
  <c r="N18" i="10"/>
  <c r="M18" i="10"/>
  <c r="L18" i="10"/>
  <c r="K18" i="10"/>
  <c r="J18" i="10"/>
  <c r="I18" i="10"/>
  <c r="H18" i="10"/>
  <c r="G18" i="10"/>
  <c r="F18" i="10"/>
  <c r="E18" i="10"/>
  <c r="D18" i="10"/>
  <c r="N17" i="10"/>
  <c r="M17" i="10"/>
  <c r="L17" i="10"/>
  <c r="K17" i="10"/>
  <c r="J17" i="10"/>
  <c r="I17" i="10"/>
  <c r="H17" i="10"/>
  <c r="G17" i="10"/>
  <c r="F17" i="10"/>
  <c r="E17" i="10"/>
  <c r="D17" i="10"/>
  <c r="N16" i="10"/>
  <c r="M16" i="10"/>
  <c r="L16" i="10"/>
  <c r="K16" i="10"/>
  <c r="J16" i="10"/>
  <c r="I16" i="10"/>
  <c r="H16" i="10"/>
  <c r="G16" i="10"/>
  <c r="F16" i="10"/>
  <c r="E16" i="10"/>
  <c r="D16" i="10"/>
  <c r="N15" i="10"/>
  <c r="M15" i="10"/>
  <c r="L15" i="10"/>
  <c r="K15" i="10"/>
  <c r="J15" i="10"/>
  <c r="I15" i="10"/>
  <c r="H15" i="10"/>
  <c r="G15" i="10"/>
  <c r="F15" i="10"/>
  <c r="E15" i="10"/>
  <c r="D15" i="10"/>
  <c r="N14" i="10"/>
  <c r="M14" i="10"/>
  <c r="L14" i="10"/>
  <c r="K14" i="10"/>
  <c r="J14" i="10"/>
  <c r="I14" i="10"/>
  <c r="H14" i="10"/>
  <c r="G14" i="10"/>
  <c r="F14" i="10"/>
  <c r="E14" i="10"/>
  <c r="D14" i="10"/>
  <c r="N13" i="10"/>
  <c r="M13" i="10"/>
  <c r="L13" i="10"/>
  <c r="K13" i="10"/>
  <c r="J13" i="10"/>
  <c r="I13" i="10"/>
  <c r="H13" i="10"/>
  <c r="G13" i="10"/>
  <c r="F13" i="10"/>
  <c r="E13" i="10"/>
  <c r="D13" i="10"/>
  <c r="N12" i="10"/>
  <c r="M12" i="10"/>
  <c r="L12" i="10"/>
  <c r="K12" i="10"/>
  <c r="J12" i="10"/>
  <c r="I12" i="10"/>
  <c r="H12" i="10"/>
  <c r="G12" i="10"/>
  <c r="F12" i="10"/>
  <c r="E12" i="10"/>
  <c r="D12" i="10"/>
  <c r="N11" i="10"/>
  <c r="M11" i="10"/>
  <c r="L11" i="10"/>
  <c r="K11" i="10"/>
  <c r="J11" i="10"/>
  <c r="I11" i="10"/>
  <c r="H11" i="10"/>
  <c r="G11" i="10"/>
  <c r="F11" i="10"/>
  <c r="E11" i="10"/>
  <c r="D11" i="10"/>
  <c r="N10" i="10"/>
  <c r="M10" i="10"/>
  <c r="L10" i="10"/>
  <c r="K10" i="10"/>
  <c r="J10" i="10"/>
  <c r="I10" i="10"/>
  <c r="H10" i="10"/>
  <c r="G10" i="10"/>
  <c r="F10" i="10"/>
  <c r="E10" i="10"/>
  <c r="D10" i="10"/>
  <c r="D9" i="10"/>
  <c r="N9" i="10"/>
  <c r="M9" i="10"/>
  <c r="L9" i="10"/>
  <c r="K9" i="10"/>
  <c r="J9" i="10"/>
  <c r="I9" i="10"/>
  <c r="H9" i="10"/>
  <c r="G9" i="10"/>
  <c r="F9" i="10"/>
  <c r="E9" i="10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M33" i="9"/>
  <c r="L33" i="9"/>
  <c r="K33" i="9"/>
  <c r="J33" i="9"/>
  <c r="I33" i="9"/>
  <c r="H33" i="9"/>
  <c r="G33" i="9"/>
  <c r="F33" i="9"/>
  <c r="E33" i="9"/>
  <c r="D33" i="9"/>
  <c r="M32" i="9"/>
  <c r="L32" i="9"/>
  <c r="K32" i="9"/>
  <c r="J32" i="9"/>
  <c r="I32" i="9"/>
  <c r="H32" i="9"/>
  <c r="G32" i="9"/>
  <c r="F32" i="9"/>
  <c r="E32" i="9"/>
  <c r="D32" i="9"/>
  <c r="M31" i="9"/>
  <c r="L31" i="9"/>
  <c r="K31" i="9"/>
  <c r="J31" i="9"/>
  <c r="I31" i="9"/>
  <c r="H31" i="9"/>
  <c r="G31" i="9"/>
  <c r="F31" i="9"/>
  <c r="E31" i="9"/>
  <c r="D31" i="9"/>
  <c r="M30" i="9"/>
  <c r="L30" i="9"/>
  <c r="K30" i="9"/>
  <c r="J30" i="9"/>
  <c r="I30" i="9"/>
  <c r="H30" i="9"/>
  <c r="G30" i="9"/>
  <c r="F30" i="9"/>
  <c r="E30" i="9"/>
  <c r="D30" i="9"/>
  <c r="M29" i="9"/>
  <c r="L29" i="9"/>
  <c r="K29" i="9"/>
  <c r="J29" i="9"/>
  <c r="I29" i="9"/>
  <c r="H29" i="9"/>
  <c r="G29" i="9"/>
  <c r="F29" i="9"/>
  <c r="E29" i="9"/>
  <c r="D29" i="9"/>
  <c r="M28" i="9"/>
  <c r="L28" i="9"/>
  <c r="K28" i="9"/>
  <c r="J28" i="9"/>
  <c r="I28" i="9"/>
  <c r="H28" i="9"/>
  <c r="G28" i="9"/>
  <c r="F28" i="9"/>
  <c r="E28" i="9"/>
  <c r="D28" i="9"/>
  <c r="M27" i="9"/>
  <c r="L27" i="9"/>
  <c r="K27" i="9"/>
  <c r="J27" i="9"/>
  <c r="I27" i="9"/>
  <c r="H27" i="9"/>
  <c r="G27" i="9"/>
  <c r="F27" i="9"/>
  <c r="E27" i="9"/>
  <c r="D27" i="9"/>
  <c r="M26" i="9"/>
  <c r="L26" i="9"/>
  <c r="K26" i="9"/>
  <c r="J26" i="9"/>
  <c r="I26" i="9"/>
  <c r="H26" i="9"/>
  <c r="G26" i="9"/>
  <c r="F26" i="9"/>
  <c r="E26" i="9"/>
  <c r="D26" i="9"/>
  <c r="M25" i="9"/>
  <c r="L25" i="9"/>
  <c r="K25" i="9"/>
  <c r="J25" i="9"/>
  <c r="I25" i="9"/>
  <c r="H25" i="9"/>
  <c r="G25" i="9"/>
  <c r="F25" i="9"/>
  <c r="E25" i="9"/>
  <c r="D25" i="9"/>
  <c r="M24" i="9"/>
  <c r="L24" i="9"/>
  <c r="K24" i="9"/>
  <c r="J24" i="9"/>
  <c r="I24" i="9"/>
  <c r="H24" i="9"/>
  <c r="G24" i="9"/>
  <c r="F24" i="9"/>
  <c r="E24" i="9"/>
  <c r="D24" i="9"/>
  <c r="M23" i="9"/>
  <c r="L23" i="9"/>
  <c r="K23" i="9"/>
  <c r="J23" i="9"/>
  <c r="I23" i="9"/>
  <c r="H23" i="9"/>
  <c r="G23" i="9"/>
  <c r="F23" i="9"/>
  <c r="E23" i="9"/>
  <c r="D23" i="9"/>
  <c r="M22" i="9"/>
  <c r="L22" i="9"/>
  <c r="K22" i="9"/>
  <c r="J22" i="9"/>
  <c r="I22" i="9"/>
  <c r="H22" i="9"/>
  <c r="G22" i="9"/>
  <c r="F22" i="9"/>
  <c r="E22" i="9"/>
  <c r="D22" i="9"/>
  <c r="M21" i="9"/>
  <c r="L21" i="9"/>
  <c r="K21" i="9"/>
  <c r="J21" i="9"/>
  <c r="I21" i="9"/>
  <c r="H21" i="9"/>
  <c r="G21" i="9"/>
  <c r="F21" i="9"/>
  <c r="E21" i="9"/>
  <c r="D21" i="9"/>
  <c r="M20" i="9"/>
  <c r="L20" i="9"/>
  <c r="K20" i="9"/>
  <c r="J20" i="9"/>
  <c r="I20" i="9"/>
  <c r="H20" i="9"/>
  <c r="G20" i="9"/>
  <c r="F20" i="9"/>
  <c r="E20" i="9"/>
  <c r="D20" i="9"/>
  <c r="M19" i="9"/>
  <c r="L19" i="9"/>
  <c r="K19" i="9"/>
  <c r="J19" i="9"/>
  <c r="I19" i="9"/>
  <c r="H19" i="9"/>
  <c r="G19" i="9"/>
  <c r="F19" i="9"/>
  <c r="E19" i="9"/>
  <c r="D19" i="9"/>
  <c r="M18" i="9"/>
  <c r="L18" i="9"/>
  <c r="K18" i="9"/>
  <c r="J18" i="9"/>
  <c r="I18" i="9"/>
  <c r="H18" i="9"/>
  <c r="G18" i="9"/>
  <c r="F18" i="9"/>
  <c r="E18" i="9"/>
  <c r="D18" i="9"/>
  <c r="M17" i="9"/>
  <c r="L17" i="9"/>
  <c r="K17" i="9"/>
  <c r="J17" i="9"/>
  <c r="I17" i="9"/>
  <c r="H17" i="9"/>
  <c r="G17" i="9"/>
  <c r="F17" i="9"/>
  <c r="E17" i="9"/>
  <c r="D17" i="9"/>
  <c r="M16" i="9"/>
  <c r="L16" i="9"/>
  <c r="K16" i="9"/>
  <c r="J16" i="9"/>
  <c r="I16" i="9"/>
  <c r="H16" i="9"/>
  <c r="G16" i="9"/>
  <c r="F16" i="9"/>
  <c r="E16" i="9"/>
  <c r="D16" i="9"/>
  <c r="M15" i="9"/>
  <c r="L15" i="9"/>
  <c r="K15" i="9"/>
  <c r="J15" i="9"/>
  <c r="I15" i="9"/>
  <c r="H15" i="9"/>
  <c r="G15" i="9"/>
  <c r="F15" i="9"/>
  <c r="E15" i="9"/>
  <c r="D15" i="9"/>
  <c r="M14" i="9"/>
  <c r="L14" i="9"/>
  <c r="K14" i="9"/>
  <c r="J14" i="9"/>
  <c r="I14" i="9"/>
  <c r="H14" i="9"/>
  <c r="G14" i="9"/>
  <c r="F14" i="9"/>
  <c r="E14" i="9"/>
  <c r="D14" i="9"/>
  <c r="M13" i="9"/>
  <c r="L13" i="9"/>
  <c r="K13" i="9"/>
  <c r="J13" i="9"/>
  <c r="I13" i="9"/>
  <c r="H13" i="9"/>
  <c r="G13" i="9"/>
  <c r="F13" i="9"/>
  <c r="E13" i="9"/>
  <c r="D13" i="9"/>
  <c r="M12" i="9"/>
  <c r="L12" i="9"/>
  <c r="K12" i="9"/>
  <c r="J12" i="9"/>
  <c r="I12" i="9"/>
  <c r="H12" i="9"/>
  <c r="G12" i="9"/>
  <c r="F12" i="9"/>
  <c r="E12" i="9"/>
  <c r="D12" i="9"/>
  <c r="M11" i="9"/>
  <c r="L11" i="9"/>
  <c r="K11" i="9"/>
  <c r="J11" i="9"/>
  <c r="I11" i="9"/>
  <c r="H11" i="9"/>
  <c r="G11" i="9"/>
  <c r="F11" i="9"/>
  <c r="E11" i="9"/>
  <c r="D11" i="9"/>
  <c r="M10" i="9"/>
  <c r="L10" i="9"/>
  <c r="K10" i="9"/>
  <c r="J10" i="9"/>
  <c r="I10" i="9"/>
  <c r="H10" i="9"/>
  <c r="G10" i="9"/>
  <c r="F10" i="9"/>
  <c r="E10" i="9"/>
  <c r="D10" i="9"/>
  <c r="M9" i="9"/>
  <c r="L9" i="9"/>
  <c r="K9" i="9"/>
  <c r="J9" i="9"/>
  <c r="I9" i="9"/>
  <c r="H9" i="9"/>
  <c r="G9" i="9"/>
  <c r="F9" i="9"/>
  <c r="E9" i="9"/>
  <c r="D9" i="9"/>
  <c r="L33" i="4"/>
  <c r="L32" i="4"/>
  <c r="L31" i="4"/>
  <c r="L30" i="4"/>
  <c r="L29" i="4"/>
  <c r="L28" i="4"/>
  <c r="L27" i="4"/>
  <c r="L26" i="4"/>
  <c r="L25" i="4"/>
  <c r="L24" i="4"/>
  <c r="L23" i="4"/>
  <c r="L22" i="4"/>
  <c r="L20" i="4"/>
  <c r="L19" i="4"/>
  <c r="L18" i="4"/>
  <c r="L17" i="4"/>
  <c r="L16" i="4"/>
  <c r="L15" i="4"/>
  <c r="L14" i="4"/>
  <c r="L13" i="4"/>
  <c r="L12" i="4"/>
  <c r="L11" i="4"/>
  <c r="L10" i="4"/>
  <c r="K33" i="4"/>
  <c r="J33" i="4"/>
  <c r="I33" i="4"/>
  <c r="H33" i="4"/>
  <c r="G33" i="4"/>
  <c r="F33" i="4"/>
  <c r="E33" i="4"/>
  <c r="D33" i="4"/>
  <c r="K32" i="4"/>
  <c r="J32" i="4"/>
  <c r="I32" i="4"/>
  <c r="H32" i="4"/>
  <c r="G32" i="4"/>
  <c r="F32" i="4"/>
  <c r="E32" i="4"/>
  <c r="D32" i="4"/>
  <c r="K31" i="4"/>
  <c r="J31" i="4"/>
  <c r="I31" i="4"/>
  <c r="H31" i="4"/>
  <c r="G31" i="4"/>
  <c r="F31" i="4"/>
  <c r="E31" i="4"/>
  <c r="D31" i="4"/>
  <c r="K30" i="4"/>
  <c r="J30" i="4"/>
  <c r="I30" i="4"/>
  <c r="H30" i="4"/>
  <c r="G30" i="4"/>
  <c r="F30" i="4"/>
  <c r="E30" i="4"/>
  <c r="D30" i="4"/>
  <c r="K29" i="4"/>
  <c r="J29" i="4"/>
  <c r="I29" i="4"/>
  <c r="H29" i="4"/>
  <c r="G29" i="4"/>
  <c r="F29" i="4"/>
  <c r="E29" i="4"/>
  <c r="D29" i="4"/>
  <c r="K28" i="4"/>
  <c r="J28" i="4"/>
  <c r="I28" i="4"/>
  <c r="H28" i="4"/>
  <c r="G28" i="4"/>
  <c r="F28" i="4"/>
  <c r="E28" i="4"/>
  <c r="D28" i="4"/>
  <c r="K27" i="4"/>
  <c r="J27" i="4"/>
  <c r="I27" i="4"/>
  <c r="H27" i="4"/>
  <c r="G27" i="4"/>
  <c r="F27" i="4"/>
  <c r="E27" i="4"/>
  <c r="D27" i="4"/>
  <c r="K26" i="4"/>
  <c r="J26" i="4"/>
  <c r="I26" i="4"/>
  <c r="H26" i="4"/>
  <c r="G26" i="4"/>
  <c r="F26" i="4"/>
  <c r="E26" i="4"/>
  <c r="D26" i="4"/>
  <c r="K25" i="4"/>
  <c r="J25" i="4"/>
  <c r="I25" i="4"/>
  <c r="H25" i="4"/>
  <c r="G25" i="4"/>
  <c r="F25" i="4"/>
  <c r="E25" i="4"/>
  <c r="D25" i="4"/>
  <c r="K24" i="4"/>
  <c r="J24" i="4"/>
  <c r="I24" i="4"/>
  <c r="H24" i="4"/>
  <c r="G24" i="4"/>
  <c r="F24" i="4"/>
  <c r="E24" i="4"/>
  <c r="D24" i="4"/>
  <c r="K23" i="4"/>
  <c r="J23" i="4"/>
  <c r="I23" i="4"/>
  <c r="H23" i="4"/>
  <c r="G23" i="4"/>
  <c r="F23" i="4"/>
  <c r="E23" i="4"/>
  <c r="D23" i="4"/>
  <c r="K22" i="4"/>
  <c r="J22" i="4"/>
  <c r="I22" i="4"/>
  <c r="H22" i="4"/>
  <c r="G22" i="4"/>
  <c r="F22" i="4"/>
  <c r="E22" i="4"/>
  <c r="D22" i="4"/>
  <c r="K21" i="4"/>
  <c r="J21" i="4"/>
  <c r="I21" i="4"/>
  <c r="H21" i="4"/>
  <c r="G21" i="4"/>
  <c r="F21" i="4"/>
  <c r="E21" i="4"/>
  <c r="K20" i="4"/>
  <c r="J20" i="4"/>
  <c r="I20" i="4"/>
  <c r="H20" i="4"/>
  <c r="G20" i="4"/>
  <c r="F20" i="4"/>
  <c r="E20" i="4"/>
  <c r="D20" i="4"/>
  <c r="K19" i="4"/>
  <c r="J19" i="4"/>
  <c r="I19" i="4"/>
  <c r="H19" i="4"/>
  <c r="G19" i="4"/>
  <c r="F19" i="4"/>
  <c r="E19" i="4"/>
  <c r="D19" i="4"/>
  <c r="K18" i="4"/>
  <c r="J18" i="4"/>
  <c r="I18" i="4"/>
  <c r="H18" i="4"/>
  <c r="G18" i="4"/>
  <c r="F18" i="4"/>
  <c r="E18" i="4"/>
  <c r="D18" i="4"/>
  <c r="K17" i="4"/>
  <c r="J17" i="4"/>
  <c r="I17" i="4"/>
  <c r="H17" i="4"/>
  <c r="G17" i="4"/>
  <c r="F17" i="4"/>
  <c r="E17" i="4"/>
  <c r="D17" i="4"/>
  <c r="K16" i="4"/>
  <c r="J16" i="4"/>
  <c r="I16" i="4"/>
  <c r="H16" i="4"/>
  <c r="G16" i="4"/>
  <c r="F16" i="4"/>
  <c r="E16" i="4"/>
  <c r="D16" i="4"/>
  <c r="K15" i="4"/>
  <c r="J15" i="4"/>
  <c r="I15" i="4"/>
  <c r="H15" i="4"/>
  <c r="G15" i="4"/>
  <c r="F15" i="4"/>
  <c r="E15" i="4"/>
  <c r="D15" i="4"/>
  <c r="K14" i="4"/>
  <c r="J14" i="4"/>
  <c r="I14" i="4"/>
  <c r="H14" i="4"/>
  <c r="G14" i="4"/>
  <c r="F14" i="4"/>
  <c r="E14" i="4"/>
  <c r="D14" i="4"/>
  <c r="K13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K11" i="4"/>
  <c r="J11" i="4"/>
  <c r="I11" i="4"/>
  <c r="H11" i="4"/>
  <c r="G11" i="4"/>
  <c r="F11" i="4"/>
  <c r="E11" i="4"/>
  <c r="D11" i="4"/>
  <c r="K10" i="4"/>
  <c r="J10" i="4"/>
  <c r="I10" i="4"/>
  <c r="H10" i="4"/>
  <c r="G10" i="4"/>
  <c r="F10" i="4"/>
  <c r="E10" i="4"/>
  <c r="D10" i="4"/>
  <c r="V49" i="11"/>
  <c r="M9" i="8" s="1"/>
  <c r="V34" i="11"/>
  <c r="J9" i="8" s="1"/>
  <c r="V39" i="11"/>
  <c r="K9" i="8" s="1"/>
  <c r="V44" i="11"/>
  <c r="L9" i="8" s="1"/>
  <c r="V29" i="11"/>
  <c r="I9" i="8" s="1"/>
  <c r="V24" i="11"/>
  <c r="H9" i="8" s="1"/>
  <c r="V20" i="11"/>
  <c r="G9" i="8" s="1"/>
  <c r="V16" i="11"/>
  <c r="F9" i="8" s="1"/>
  <c r="V11" i="11"/>
  <c r="E9" i="8" s="1"/>
  <c r="V6" i="11"/>
  <c r="D9" i="8" s="1"/>
  <c r="V49" i="3" l="1"/>
  <c r="V44" i="3"/>
  <c r="V39" i="3"/>
  <c r="V34" i="3"/>
  <c r="V29" i="3"/>
  <c r="V24" i="3"/>
  <c r="V20" i="3"/>
  <c r="V16" i="3"/>
  <c r="V11" i="3"/>
  <c r="V6" i="3"/>
  <c r="V11" i="2"/>
  <c r="V6" i="2"/>
  <c r="V49" i="2"/>
  <c r="V39" i="2"/>
  <c r="V44" i="2"/>
  <c r="V34" i="2"/>
  <c r="V24" i="2"/>
  <c r="V20" i="2"/>
  <c r="V16" i="2"/>
  <c r="AA32" i="1"/>
  <c r="J9" i="4" s="1"/>
  <c r="AA37" i="1"/>
  <c r="K9" i="4" s="1"/>
  <c r="AA27" i="1"/>
  <c r="I9" i="4" s="1"/>
  <c r="AA11" i="1" l="1"/>
  <c r="E9" i="4" s="1"/>
  <c r="AA15" i="1"/>
  <c r="F9" i="4" s="1"/>
  <c r="AA19" i="1"/>
  <c r="G9" i="4" s="1"/>
  <c r="AA23" i="1"/>
  <c r="H9" i="4" s="1"/>
  <c r="AA7" i="1"/>
  <c r="D21" i="4" l="1"/>
  <c r="D9" i="4"/>
  <c r="V54" i="11"/>
  <c r="AA42" i="1"/>
  <c r="V54" i="3"/>
  <c r="N56" i="3" s="1"/>
  <c r="V54" i="2"/>
  <c r="N56" i="2" s="1"/>
  <c r="N38" i="1"/>
  <c r="R38" i="1" s="1"/>
  <c r="V38" i="1" s="1"/>
  <c r="J38" i="1"/>
  <c r="H33" i="1"/>
  <c r="J33" i="1" s="1"/>
  <c r="L33" i="1" s="1"/>
  <c r="N33" i="1" s="1"/>
  <c r="P33" i="1" s="1"/>
  <c r="R33" i="1" s="1"/>
  <c r="T33" i="1" s="1"/>
  <c r="V33" i="1" s="1"/>
  <c r="X33" i="1" s="1"/>
  <c r="I56" i="11" l="1"/>
  <c r="Q56" i="11" s="1"/>
  <c r="B46" i="1"/>
  <c r="N9" i="8"/>
  <c r="N56" i="11"/>
  <c r="I56" i="2"/>
  <c r="Q56" i="2" s="1"/>
  <c r="I56" i="3"/>
  <c r="Q56" i="3" s="1"/>
  <c r="L9" i="4"/>
  <c r="L21" i="4"/>
  <c r="G28" i="1"/>
  <c r="H28" i="1" s="1"/>
  <c r="I28" i="1" s="1"/>
  <c r="J28" i="1" s="1"/>
  <c r="K28" i="1" s="1"/>
  <c r="L28" i="1" s="1"/>
  <c r="M28" i="1" s="1"/>
  <c r="N28" i="1" s="1"/>
  <c r="O28" i="1" s="1"/>
  <c r="G24" i="1"/>
  <c r="H24" i="1" s="1"/>
  <c r="I24" i="1" s="1"/>
  <c r="J24" i="1" s="1"/>
  <c r="K24" i="1" s="1"/>
  <c r="L24" i="1" s="1"/>
  <c r="M24" i="1" s="1"/>
  <c r="N24" i="1" s="1"/>
  <c r="O24" i="1" s="1"/>
  <c r="G20" i="1"/>
  <c r="H20" i="1" s="1"/>
  <c r="I20" i="1" s="1"/>
  <c r="J20" i="1" s="1"/>
  <c r="K20" i="1" s="1"/>
  <c r="L20" i="1" s="1"/>
  <c r="M20" i="1" s="1"/>
  <c r="N20" i="1" s="1"/>
  <c r="O20" i="1" s="1"/>
  <c r="G16" i="1"/>
  <c r="H16" i="1" s="1"/>
  <c r="I16" i="1" s="1"/>
  <c r="J16" i="1" s="1"/>
  <c r="K16" i="1" s="1"/>
  <c r="L16" i="1" s="1"/>
  <c r="M16" i="1" s="1"/>
  <c r="N16" i="1" s="1"/>
  <c r="O16" i="1" s="1"/>
  <c r="G12" i="1"/>
  <c r="H12" i="1" s="1"/>
  <c r="I12" i="1" s="1"/>
  <c r="J12" i="1" s="1"/>
  <c r="K12" i="1" s="1"/>
  <c r="L12" i="1" s="1"/>
  <c r="M12" i="1" s="1"/>
  <c r="N12" i="1" s="1"/>
  <c r="O12" i="1" s="1"/>
  <c r="G8" i="1"/>
  <c r="H8" i="1" s="1"/>
  <c r="I8" i="1" s="1"/>
  <c r="J8" i="1" s="1"/>
  <c r="K8" i="1" s="1"/>
  <c r="L8" i="1" s="1"/>
  <c r="M8" i="1" s="1"/>
  <c r="N8" i="1" s="1"/>
  <c r="O8" i="1" s="1"/>
  <c r="K58" i="2" l="1"/>
  <c r="C58" i="2"/>
  <c r="C58" i="11"/>
  <c r="K58" i="11"/>
  <c r="K58" i="3"/>
  <c r="C58" i="3"/>
</calcChain>
</file>

<file path=xl/sharedStrings.xml><?xml version="1.0" encoding="utf-8"?>
<sst xmlns="http://schemas.openxmlformats.org/spreadsheetml/2006/main" count="513" uniqueCount="152">
  <si>
    <t>F1</t>
  </si>
  <si>
    <t>cut</t>
  </si>
  <si>
    <t>after shot</t>
  </si>
  <si>
    <t>position</t>
  </si>
  <si>
    <t>SCORE</t>
  </si>
  <si>
    <t>F2</t>
  </si>
  <si>
    <t>stop</t>
  </si>
  <si>
    <t>F3</t>
  </si>
  <si>
    <t>follow</t>
  </si>
  <si>
    <t>F4</t>
  </si>
  <si>
    <t>draw</t>
  </si>
  <si>
    <t>F5</t>
  </si>
  <si>
    <t>stun</t>
  </si>
  <si>
    <t>F6</t>
  </si>
  <si>
    <t>potting</t>
  </si>
  <si>
    <t>pocketed</t>
  </si>
  <si>
    <t>missed</t>
  </si>
  <si>
    <t>F7</t>
  </si>
  <si>
    <t>wagon</t>
  </si>
  <si>
    <t>shot</t>
  </si>
  <si>
    <t>ball</t>
  </si>
  <si>
    <t>hit</t>
  </si>
  <si>
    <t>miss</t>
  </si>
  <si>
    <t>F8</t>
  </si>
  <si>
    <t>target</t>
  </si>
  <si>
    <t>on</t>
  </si>
  <si>
    <t>off</t>
  </si>
  <si>
    <t>BU Exam I - Fundamentals</t>
  </si>
  <si>
    <t>Name:</t>
  </si>
  <si>
    <t>Date:</t>
  </si>
  <si>
    <t>Drill</t>
  </si>
  <si>
    <t>Topic</t>
  </si>
  <si>
    <t>Results</t>
  </si>
  <si>
    <t>bonus = # of successful 7s</t>
  </si>
  <si>
    <t>score (10 max) = last pos. + bonus</t>
  </si>
  <si>
    <t>score (20 max) = total # of hits</t>
  </si>
  <si>
    <t>TOTAL (max = 100):</t>
  </si>
  <si>
    <t>Bachelors</t>
  </si>
  <si>
    <t>Masters</t>
  </si>
  <si>
    <t>Doctorate</t>
  </si>
  <si>
    <t>0-49</t>
  </si>
  <si>
    <t>50-69</t>
  </si>
  <si>
    <t>70-100</t>
  </si>
  <si>
    <t>Score Ranges for Exam II Placement:</t>
  </si>
  <si>
    <t>BilliardUniversity.org</t>
  </si>
  <si>
    <t>Date</t>
  </si>
  <si>
    <t>cuts</t>
  </si>
  <si>
    <t>targets</t>
  </si>
  <si>
    <t>TOTAL</t>
  </si>
  <si>
    <t>S10</t>
  </si>
  <si>
    <t>break</t>
  </si>
  <si>
    <t>attempt</t>
  </si>
  <si>
    <t>points</t>
  </si>
  <si>
    <t>a</t>
  </si>
  <si>
    <t>b</t>
  </si>
  <si>
    <t>c</t>
  </si>
  <si>
    <t>d</t>
  </si>
  <si>
    <t>e</t>
  </si>
  <si>
    <t>S9</t>
  </si>
  <si>
    <t>jump or masse</t>
  </si>
  <si>
    <t>success</t>
  </si>
  <si>
    <t>S8</t>
  </si>
  <si>
    <t>elevated</t>
  </si>
  <si>
    <t>CB</t>
  </si>
  <si>
    <t>S7</t>
  </si>
  <si>
    <t>bank</t>
  </si>
  <si>
    <t>S6</t>
  </si>
  <si>
    <t>kick</t>
  </si>
  <si>
    <t>OB position</t>
  </si>
  <si>
    <t>hidden</t>
  </si>
  <si>
    <t>not hidden</t>
  </si>
  <si>
    <t>S5</t>
  </si>
  <si>
    <t>CB position</t>
  </si>
  <si>
    <t>safe</t>
  </si>
  <si>
    <t>S4</t>
  </si>
  <si>
    <t>8-ball</t>
  </si>
  <si>
    <t>layout</t>
  </si>
  <si>
    <t>balls</t>
  </si>
  <si>
    <t>score (10 max) = lowest + 2nd lowest</t>
  </si>
  <si>
    <t>score (6 max) = # hidden</t>
  </si>
  <si>
    <t>score (3 max) = # pocketed</t>
  </si>
  <si>
    <t>score (3 max) = # of successes</t>
  </si>
  <si>
    <t>S3</t>
  </si>
  <si>
    <t>9-ball</t>
  </si>
  <si>
    <t>S2</t>
  </si>
  <si>
    <t>rail</t>
  </si>
  <si>
    <t>2*</t>
  </si>
  <si>
    <t>score (7 max) = best of two</t>
  </si>
  <si>
    <t>*: The 2nd attempt is not required with a</t>
  </si>
  <si>
    <t>line</t>
  </si>
  <si>
    <t>score (4 max) = best of two</t>
  </si>
  <si>
    <t>perfect score on the 1st attempt.</t>
  </si>
  <si>
    <t>Score</t>
  </si>
  <si>
    <t>BU Exam II - Skills - Bachelors Level</t>
  </si>
  <si>
    <t>S1</t>
  </si>
  <si>
    <t>BU Exam II - Skills - Masters Level</t>
  </si>
  <si>
    <t>BU Exam II - Skills - Doctorate Level</t>
  </si>
  <si>
    <t>jump</t>
  </si>
  <si>
    <t>score (5 max) = median (middle value) of the three break scores</t>
  </si>
  <si>
    <t>TOTAL (max = 54):</t>
  </si>
  <si>
    <t>Total Score = Exam I:</t>
  </si>
  <si>
    <t xml:space="preserve"> + Exam II:</t>
  </si>
  <si>
    <t>=</t>
  </si>
  <si>
    <t>score (11 max) = best of two</t>
  </si>
  <si>
    <t>score (12 max) = lowest + 2nd lowest</t>
  </si>
  <si>
    <t>score (10 max) = # hidden</t>
  </si>
  <si>
    <t>5 (2-rails @ 1)</t>
  </si>
  <si>
    <t>score (5 max) = # of hits</t>
  </si>
  <si>
    <t>score (5 max) = # pocketed</t>
  </si>
  <si>
    <t>score (5 max) = # of successes</t>
  </si>
  <si>
    <t>TOTAL (max = 77):</t>
  </si>
  <si>
    <r>
      <rPr>
        <b/>
        <u/>
        <sz val="14"/>
        <color theme="1"/>
        <rFont val="Arial"/>
        <family val="2"/>
      </rPr>
      <t>BU Exam II - Skills - Doctorate Level</t>
    </r>
    <r>
      <rPr>
        <b/>
        <sz val="14"/>
        <color theme="1"/>
        <rFont val="Arial"/>
        <family val="2"/>
      </rPr>
      <t xml:space="preserve">  (9' table required)</t>
    </r>
  </si>
  <si>
    <t>score (10 max) = best of two</t>
  </si>
  <si>
    <t>score (15 max) = best of two</t>
  </si>
  <si>
    <t>score (14 max) = lowest + 2nd lowest</t>
  </si>
  <si>
    <t>score (14 max)</t>
  </si>
  <si>
    <t>= # hidden</t>
  </si>
  <si>
    <t>5 (2R @ 1)</t>
  </si>
  <si>
    <t>6 (2R @ 3)</t>
  </si>
  <si>
    <t>7 (3R @ 2)</t>
  </si>
  <si>
    <t>score (7 max)</t>
  </si>
  <si>
    <t>= # of hits</t>
  </si>
  <si>
    <t>score (7 max) = # pocketed</t>
  </si>
  <si>
    <t>score (7 max) = # of successes</t>
  </si>
  <si>
    <t>balls pocketed</t>
  </si>
  <si>
    <t>A score is saved by entering a date in the leftmost column (revealing the current scores in the Exam sheet),</t>
  </si>
  <si>
    <t>and then copying the row of scores over itself as “values” (overwriting the formulas so they won’t change</t>
  </si>
  <si>
    <t>with the Exam sheet scores).</t>
  </si>
  <si>
    <t>Exam II Placement:</t>
  </si>
  <si>
    <t>BU Diploma:</t>
  </si>
  <si>
    <t>BU rating:</t>
  </si>
  <si>
    <t>score (10 max) = # of balls pocketed</t>
  </si>
  <si>
    <t>Enter a 1 for each</t>
  </si>
  <si>
    <t>hide or miss.</t>
  </si>
  <si>
    <t>Enter 1 for each success or miss.</t>
  </si>
  <si>
    <t>Enter 1 for each hit or miss.</t>
  </si>
  <si>
    <t>Enter 1 for each hide and miss.</t>
  </si>
  <si>
    <t>score (3 max) = # of hits</t>
  </si>
  <si>
    <t>max 10</t>
  </si>
  <si>
    <t>max 11</t>
  </si>
  <si>
    <t>max 12</t>
  </si>
  <si>
    <t>max 14</t>
  </si>
  <si>
    <t>max 15</t>
  </si>
  <si>
    <t>max 20</t>
  </si>
  <si>
    <t>max 4</t>
  </si>
  <si>
    <t>max 7</t>
  </si>
  <si>
    <t>max 6</t>
  </si>
  <si>
    <t>max 3</t>
  </si>
  <si>
    <t>max 5</t>
  </si>
  <si>
    <t>max 54</t>
  </si>
  <si>
    <t>max 77</t>
  </si>
  <si>
    <t>max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</si>
</sst>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21" xfId="0" applyFont="1" applyBorder="1" applyAlignment="1">
      <alignment horizontal="centerContinuous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Continuous" vertical="top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quotePrefix="1" applyAlignment="1">
      <alignment horizontal="centerContinuous" vertical="center"/>
    </xf>
    <xf numFmtId="0" fontId="0" fillId="2" borderId="5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8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34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4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9"/>
  <sheetViews>
    <sheetView showGridLines="0" tabSelected="1" zoomScale="70" zoomScaleNormal="70" workbookViewId="0">
      <selection activeCell="D3" sqref="D3:Q3"/>
    </sheetView>
  </sheetViews>
  <sheetFormatPr defaultColWidth="8.85546875" defaultRowHeight="12.75" x14ac:dyDescent="0.25"/>
  <cols>
    <col min="1" max="1" width="1.7109375" style="8" customWidth="1"/>
    <col min="2" max="2" width="5" style="49" customWidth="1"/>
    <col min="3" max="3" width="6.42578125" style="49" customWidth="1"/>
    <col min="4" max="4" width="1.28515625" style="49" customWidth="1"/>
    <col min="5" max="5" width="10.140625" style="49" customWidth="1"/>
    <col min="6" max="16" width="3" style="49" customWidth="1"/>
    <col min="17" max="17" width="3" style="7" customWidth="1"/>
    <col min="18" max="25" width="3" style="49" customWidth="1"/>
    <col min="26" max="26" width="7.28515625" style="49" customWidth="1"/>
    <col min="27" max="27" width="8.42578125" style="49" customWidth="1"/>
    <col min="28" max="28" width="8.85546875" style="7"/>
    <col min="29" max="16384" width="8.85546875" style="8"/>
  </cols>
  <sheetData>
    <row r="1" spans="2:30" ht="17.45" x14ac:dyDescent="0.3">
      <c r="B1" s="53" t="s">
        <v>27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0"/>
      <c r="S1" s="50"/>
      <c r="T1" s="50"/>
      <c r="U1" s="50"/>
      <c r="V1" s="50"/>
      <c r="W1" s="50"/>
      <c r="X1" s="50"/>
      <c r="Y1" s="50"/>
      <c r="Z1" s="50"/>
      <c r="AA1" s="50"/>
      <c r="AB1" s="6"/>
      <c r="AC1" s="6"/>
      <c r="AD1" s="6"/>
    </row>
    <row r="2" spans="2:30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s="15" customFormat="1" ht="21" customHeight="1" x14ac:dyDescent="0.2">
      <c r="B3" s="157" t="s">
        <v>28</v>
      </c>
      <c r="C3" s="15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52"/>
      <c r="S3" s="52"/>
      <c r="T3" s="52"/>
      <c r="U3" s="52" t="s">
        <v>29</v>
      </c>
      <c r="V3" s="52"/>
      <c r="W3" s="161"/>
      <c r="X3" s="161"/>
      <c r="Y3" s="161"/>
      <c r="Z3" s="161"/>
      <c r="AA3" s="161"/>
      <c r="AB3" s="52"/>
      <c r="AC3" s="52"/>
      <c r="AD3" s="52"/>
    </row>
    <row r="4" spans="2:30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3.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15" customFormat="1" ht="28.15" customHeight="1" thickBot="1" x14ac:dyDescent="0.35">
      <c r="B6" s="9" t="s">
        <v>30</v>
      </c>
      <c r="C6" s="9" t="s">
        <v>31</v>
      </c>
      <c r="D6" s="10" t="s">
        <v>32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3" t="s">
        <v>4</v>
      </c>
      <c r="AB6" s="14"/>
    </row>
    <row r="7" spans="2:30" ht="7.15" customHeight="1" x14ac:dyDescent="0.25">
      <c r="B7" s="16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  <c r="T7" s="18"/>
      <c r="U7" s="18"/>
      <c r="V7" s="18"/>
      <c r="W7" s="18"/>
      <c r="X7" s="18"/>
      <c r="Y7" s="18"/>
      <c r="Z7" s="20"/>
      <c r="AA7" s="162">
        <f>MIN(10,O9+(IF(AND(F9=7,G9=7),1,0)+IF(AND(G9=7,H9=7),1,0)+IF(AND(H9=7,I9=7),1,0)+IF(AND(I9=7,J9=7),1,0)+IF(AND(J9=7,K9=7),1,0)+IF(AND(K9=7,L9=7),1,0)+IF(AND(L9=7,M9=7),1,0)+IF(AND(M9=7,N9=7),1,0)+IF(AND(N9=7,O9=7),1,0)))</f>
        <v>0</v>
      </c>
    </row>
    <row r="8" spans="2:30" ht="15" customHeight="1" thickBot="1" x14ac:dyDescent="0.3">
      <c r="B8" s="174" t="s">
        <v>0</v>
      </c>
      <c r="C8" s="174" t="s">
        <v>1</v>
      </c>
      <c r="D8" s="21"/>
      <c r="E8" s="22" t="s">
        <v>2</v>
      </c>
      <c r="F8" s="23">
        <v>1</v>
      </c>
      <c r="G8" s="24">
        <f>F8+1</f>
        <v>2</v>
      </c>
      <c r="H8" s="24">
        <f t="shared" ref="H8:N8" si="0">G8+1</f>
        <v>3</v>
      </c>
      <c r="I8" s="24">
        <f t="shared" si="0"/>
        <v>4</v>
      </c>
      <c r="J8" s="24">
        <f t="shared" si="0"/>
        <v>5</v>
      </c>
      <c r="K8" s="24">
        <f t="shared" si="0"/>
        <v>6</v>
      </c>
      <c r="L8" s="24">
        <f t="shared" si="0"/>
        <v>7</v>
      </c>
      <c r="M8" s="24">
        <f t="shared" si="0"/>
        <v>8</v>
      </c>
      <c r="N8" s="24">
        <f t="shared" si="0"/>
        <v>9</v>
      </c>
      <c r="O8" s="24">
        <f>N8+1</f>
        <v>10</v>
      </c>
      <c r="P8" s="25" t="s">
        <v>33</v>
      </c>
      <c r="Q8" s="25"/>
      <c r="R8" s="25"/>
      <c r="S8" s="25"/>
      <c r="T8" s="25"/>
      <c r="U8" s="25"/>
      <c r="V8" s="25"/>
      <c r="W8" s="25"/>
      <c r="X8" s="25"/>
      <c r="Y8" s="25"/>
      <c r="Z8" s="26"/>
      <c r="AA8" s="163"/>
    </row>
    <row r="9" spans="2:30" s="33" customFormat="1" ht="20.45" customHeight="1" x14ac:dyDescent="0.2">
      <c r="B9" s="174"/>
      <c r="C9" s="174"/>
      <c r="D9" s="27"/>
      <c r="E9" s="28" t="s">
        <v>3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29" t="s">
        <v>34</v>
      </c>
      <c r="Q9" s="29"/>
      <c r="R9" s="30"/>
      <c r="S9" s="30"/>
      <c r="T9" s="30"/>
      <c r="U9" s="30"/>
      <c r="V9" s="30"/>
      <c r="W9" s="30"/>
      <c r="X9" s="30"/>
      <c r="Y9" s="30"/>
      <c r="Z9" s="31"/>
      <c r="AA9" s="163"/>
      <c r="AB9" s="32"/>
    </row>
    <row r="10" spans="2:30" ht="7.15" customHeight="1" thickBot="1" x14ac:dyDescent="0.3">
      <c r="B10" s="34"/>
      <c r="C10" s="3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7"/>
      <c r="R10" s="36"/>
      <c r="S10" s="36"/>
      <c r="T10" s="36"/>
      <c r="U10" s="36"/>
      <c r="V10" s="36"/>
      <c r="W10" s="36"/>
      <c r="X10" s="36"/>
      <c r="Y10" s="36"/>
      <c r="Z10" s="38"/>
      <c r="AA10" s="164"/>
    </row>
    <row r="11" spans="2:30" ht="7.15" customHeight="1" x14ac:dyDescent="0.25"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9"/>
      <c r="R11" s="18"/>
      <c r="S11" s="18"/>
      <c r="T11" s="18"/>
      <c r="U11" s="18"/>
      <c r="V11" s="18"/>
      <c r="W11" s="18"/>
      <c r="X11" s="18"/>
      <c r="Y11" s="18"/>
      <c r="Z11" s="20"/>
      <c r="AA11" s="162">
        <f t="shared" ref="AA11" si="1">MIN(10,O13+(IF(AND(F13=7,G13=7),1,0)+IF(AND(G13=7,H13=7),1,0)+IF(AND(H13=7,I13=7),1,0)+IF(AND(I13=7,J13=7),1,0)+IF(AND(J13=7,K13=7),1,0)+IF(AND(K13=7,L13=7),1,0)+IF(AND(L13=7,M13=7),1,0)+IF(AND(M13=7,N13=7),1,0)+IF(AND(N13=7,O13=7),1,0)))</f>
        <v>0</v>
      </c>
    </row>
    <row r="12" spans="2:30" ht="15" customHeight="1" thickBot="1" x14ac:dyDescent="0.3">
      <c r="B12" s="174" t="s">
        <v>5</v>
      </c>
      <c r="C12" s="174" t="s">
        <v>6</v>
      </c>
      <c r="D12" s="21"/>
      <c r="E12" s="22" t="s">
        <v>2</v>
      </c>
      <c r="F12" s="23">
        <v>1</v>
      </c>
      <c r="G12" s="24">
        <f>F12+1</f>
        <v>2</v>
      </c>
      <c r="H12" s="24">
        <f t="shared" ref="H12:N12" si="2">G12+1</f>
        <v>3</v>
      </c>
      <c r="I12" s="24">
        <f t="shared" si="2"/>
        <v>4</v>
      </c>
      <c r="J12" s="24">
        <f t="shared" si="2"/>
        <v>5</v>
      </c>
      <c r="K12" s="24">
        <f t="shared" si="2"/>
        <v>6</v>
      </c>
      <c r="L12" s="24">
        <f t="shared" si="2"/>
        <v>7</v>
      </c>
      <c r="M12" s="24">
        <f t="shared" si="2"/>
        <v>8</v>
      </c>
      <c r="N12" s="24">
        <f t="shared" si="2"/>
        <v>9</v>
      </c>
      <c r="O12" s="24">
        <f>N12+1</f>
        <v>10</v>
      </c>
      <c r="P12" s="25" t="s">
        <v>33</v>
      </c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163"/>
    </row>
    <row r="13" spans="2:30" ht="20.45" customHeight="1" x14ac:dyDescent="0.2">
      <c r="B13" s="174"/>
      <c r="C13" s="174"/>
      <c r="D13" s="27"/>
      <c r="E13" s="28" t="s">
        <v>3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29" t="s">
        <v>34</v>
      </c>
      <c r="Q13" s="29"/>
      <c r="R13" s="30"/>
      <c r="S13" s="30"/>
      <c r="T13" s="30"/>
      <c r="U13" s="30"/>
      <c r="V13" s="30"/>
      <c r="W13" s="30"/>
      <c r="X13" s="30"/>
      <c r="Y13" s="30"/>
      <c r="Z13" s="31"/>
      <c r="AA13" s="163"/>
    </row>
    <row r="14" spans="2:30" ht="7.15" customHeight="1" thickBot="1" x14ac:dyDescent="0.3"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7"/>
      <c r="R14" s="36"/>
      <c r="S14" s="36"/>
      <c r="T14" s="36"/>
      <c r="U14" s="36"/>
      <c r="V14" s="36"/>
      <c r="W14" s="36"/>
      <c r="X14" s="36"/>
      <c r="Y14" s="36"/>
      <c r="Z14" s="38"/>
      <c r="AA14" s="164"/>
    </row>
    <row r="15" spans="2:30" ht="7.15" customHeight="1" x14ac:dyDescent="0.25">
      <c r="B15" s="16"/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18"/>
      <c r="S15" s="18"/>
      <c r="T15" s="18"/>
      <c r="U15" s="18"/>
      <c r="V15" s="18"/>
      <c r="W15" s="18"/>
      <c r="X15" s="18"/>
      <c r="Y15" s="18"/>
      <c r="Z15" s="20"/>
      <c r="AA15" s="162">
        <f t="shared" ref="AA15" si="3">MIN(10,O17+(IF(AND(F17=7,G17=7),1,0)+IF(AND(G17=7,H17=7),1,0)+IF(AND(H17=7,I17=7),1,0)+IF(AND(I17=7,J17=7),1,0)+IF(AND(J17=7,K17=7),1,0)+IF(AND(K17=7,L17=7),1,0)+IF(AND(L17=7,M17=7),1,0)+IF(AND(M17=7,N17=7),1,0)+IF(AND(N17=7,O17=7),1,0)))</f>
        <v>0</v>
      </c>
    </row>
    <row r="16" spans="2:30" ht="15" customHeight="1" thickBot="1" x14ac:dyDescent="0.3">
      <c r="B16" s="174" t="s">
        <v>7</v>
      </c>
      <c r="C16" s="174" t="s">
        <v>8</v>
      </c>
      <c r="D16" s="21"/>
      <c r="E16" s="22" t="s">
        <v>2</v>
      </c>
      <c r="F16" s="23">
        <v>1</v>
      </c>
      <c r="G16" s="24">
        <f>F16+1</f>
        <v>2</v>
      </c>
      <c r="H16" s="24">
        <f t="shared" ref="H16:N16" si="4">G16+1</f>
        <v>3</v>
      </c>
      <c r="I16" s="24">
        <f t="shared" si="4"/>
        <v>4</v>
      </c>
      <c r="J16" s="24">
        <f t="shared" si="4"/>
        <v>5</v>
      </c>
      <c r="K16" s="24">
        <f t="shared" si="4"/>
        <v>6</v>
      </c>
      <c r="L16" s="24">
        <f t="shared" si="4"/>
        <v>7</v>
      </c>
      <c r="M16" s="24">
        <f t="shared" si="4"/>
        <v>8</v>
      </c>
      <c r="N16" s="24">
        <f t="shared" si="4"/>
        <v>9</v>
      </c>
      <c r="O16" s="24">
        <f>N16+1</f>
        <v>10</v>
      </c>
      <c r="P16" s="25" t="s">
        <v>33</v>
      </c>
      <c r="Q16" s="25"/>
      <c r="R16" s="25"/>
      <c r="S16" s="25"/>
      <c r="T16" s="25"/>
      <c r="U16" s="25"/>
      <c r="V16" s="25"/>
      <c r="W16" s="25"/>
      <c r="X16" s="25"/>
      <c r="Y16" s="25"/>
      <c r="Z16" s="26"/>
      <c r="AA16" s="163"/>
    </row>
    <row r="17" spans="2:27" ht="20.45" customHeight="1" x14ac:dyDescent="0.2">
      <c r="B17" s="174"/>
      <c r="C17" s="174"/>
      <c r="D17" s="27"/>
      <c r="E17" s="28" t="s">
        <v>3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29" t="s">
        <v>34</v>
      </c>
      <c r="Q17" s="29"/>
      <c r="R17" s="30"/>
      <c r="S17" s="30"/>
      <c r="T17" s="30"/>
      <c r="U17" s="30"/>
      <c r="V17" s="30"/>
      <c r="W17" s="30"/>
      <c r="X17" s="30"/>
      <c r="Y17" s="30"/>
      <c r="Z17" s="31"/>
      <c r="AA17" s="163"/>
    </row>
    <row r="18" spans="2:27" ht="7.15" customHeight="1" thickBot="1" x14ac:dyDescent="0.3">
      <c r="B18" s="34"/>
      <c r="C18" s="34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7"/>
      <c r="R18" s="36"/>
      <c r="S18" s="36"/>
      <c r="T18" s="36"/>
      <c r="U18" s="36"/>
      <c r="V18" s="36"/>
      <c r="W18" s="36"/>
      <c r="X18" s="36"/>
      <c r="Y18" s="36"/>
      <c r="Z18" s="38"/>
      <c r="AA18" s="164"/>
    </row>
    <row r="19" spans="2:27" ht="7.15" customHeight="1" x14ac:dyDescent="0.25">
      <c r="B19" s="16"/>
      <c r="C19" s="16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8"/>
      <c r="S19" s="18"/>
      <c r="T19" s="18"/>
      <c r="U19" s="18"/>
      <c r="V19" s="18"/>
      <c r="W19" s="18"/>
      <c r="X19" s="18"/>
      <c r="Y19" s="18"/>
      <c r="Z19" s="20"/>
      <c r="AA19" s="162">
        <f t="shared" ref="AA19" si="5">MIN(10,O21+(IF(AND(F21=7,G21=7),1,0)+IF(AND(G21=7,H21=7),1,0)+IF(AND(H21=7,I21=7),1,0)+IF(AND(I21=7,J21=7),1,0)+IF(AND(J21=7,K21=7),1,0)+IF(AND(K21=7,L21=7),1,0)+IF(AND(L21=7,M21=7),1,0)+IF(AND(M21=7,N21=7),1,0)+IF(AND(N21=7,O21=7),1,0)))</f>
        <v>0</v>
      </c>
    </row>
    <row r="20" spans="2:27" ht="15" customHeight="1" thickBot="1" x14ac:dyDescent="0.3">
      <c r="B20" s="174" t="s">
        <v>9</v>
      </c>
      <c r="C20" s="174" t="s">
        <v>10</v>
      </c>
      <c r="D20" s="21"/>
      <c r="E20" s="22" t="s">
        <v>2</v>
      </c>
      <c r="F20" s="23">
        <v>1</v>
      </c>
      <c r="G20" s="24">
        <f>F20+1</f>
        <v>2</v>
      </c>
      <c r="H20" s="24">
        <f t="shared" ref="H20:N20" si="6">G20+1</f>
        <v>3</v>
      </c>
      <c r="I20" s="24">
        <f t="shared" si="6"/>
        <v>4</v>
      </c>
      <c r="J20" s="24">
        <f t="shared" si="6"/>
        <v>5</v>
      </c>
      <c r="K20" s="24">
        <f t="shared" si="6"/>
        <v>6</v>
      </c>
      <c r="L20" s="24">
        <f t="shared" si="6"/>
        <v>7</v>
      </c>
      <c r="M20" s="24">
        <f t="shared" si="6"/>
        <v>8</v>
      </c>
      <c r="N20" s="24">
        <f t="shared" si="6"/>
        <v>9</v>
      </c>
      <c r="O20" s="24">
        <f>N20+1</f>
        <v>10</v>
      </c>
      <c r="P20" s="25" t="s">
        <v>33</v>
      </c>
      <c r="Q20" s="25"/>
      <c r="R20" s="25"/>
      <c r="S20" s="25"/>
      <c r="T20" s="25"/>
      <c r="U20" s="25"/>
      <c r="V20" s="25"/>
      <c r="W20" s="25"/>
      <c r="X20" s="25"/>
      <c r="Y20" s="25"/>
      <c r="Z20" s="26"/>
      <c r="AA20" s="163"/>
    </row>
    <row r="21" spans="2:27" ht="20.45" customHeight="1" x14ac:dyDescent="0.2">
      <c r="B21" s="174"/>
      <c r="C21" s="174"/>
      <c r="D21" s="27"/>
      <c r="E21" s="28" t="s">
        <v>3</v>
      </c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29" t="s">
        <v>34</v>
      </c>
      <c r="Q21" s="29"/>
      <c r="R21" s="30"/>
      <c r="S21" s="30"/>
      <c r="T21" s="30"/>
      <c r="U21" s="30"/>
      <c r="V21" s="30"/>
      <c r="W21" s="30"/>
      <c r="X21" s="30"/>
      <c r="Y21" s="30"/>
      <c r="Z21" s="31"/>
      <c r="AA21" s="163"/>
    </row>
    <row r="22" spans="2:27" ht="7.15" customHeight="1" thickBot="1" x14ac:dyDescent="0.3"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7"/>
      <c r="R22" s="36"/>
      <c r="S22" s="36"/>
      <c r="T22" s="36"/>
      <c r="U22" s="36"/>
      <c r="V22" s="36"/>
      <c r="W22" s="36"/>
      <c r="X22" s="36"/>
      <c r="Y22" s="36"/>
      <c r="Z22" s="38"/>
      <c r="AA22" s="164"/>
    </row>
    <row r="23" spans="2:27" ht="7.15" customHeight="1" x14ac:dyDescent="0.25">
      <c r="B23" s="16"/>
      <c r="C23" s="16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8"/>
      <c r="S23" s="18"/>
      <c r="T23" s="18"/>
      <c r="U23" s="18"/>
      <c r="V23" s="18"/>
      <c r="W23" s="18"/>
      <c r="X23" s="18"/>
      <c r="Y23" s="18"/>
      <c r="Z23" s="20"/>
      <c r="AA23" s="162">
        <f t="shared" ref="AA23" si="7">MIN(10,O25+(IF(AND(F25=7,G25=7),1,0)+IF(AND(G25=7,H25=7),1,0)+IF(AND(H25=7,I25=7),1,0)+IF(AND(I25=7,J25=7),1,0)+IF(AND(J25=7,K25=7),1,0)+IF(AND(K25=7,L25=7),1,0)+IF(AND(L25=7,M25=7),1,0)+IF(AND(M25=7,N25=7),1,0)+IF(AND(N25=7,O25=7),1,0)))</f>
        <v>0</v>
      </c>
    </row>
    <row r="24" spans="2:27" ht="15" customHeight="1" thickBot="1" x14ac:dyDescent="0.3">
      <c r="B24" s="174" t="s">
        <v>11</v>
      </c>
      <c r="C24" s="174" t="s">
        <v>12</v>
      </c>
      <c r="D24" s="21"/>
      <c r="E24" s="22" t="s">
        <v>2</v>
      </c>
      <c r="F24" s="23">
        <v>1</v>
      </c>
      <c r="G24" s="24">
        <f>F24+1</f>
        <v>2</v>
      </c>
      <c r="H24" s="24">
        <f t="shared" ref="H24:N24" si="8">G24+1</f>
        <v>3</v>
      </c>
      <c r="I24" s="24">
        <f t="shared" si="8"/>
        <v>4</v>
      </c>
      <c r="J24" s="24">
        <f t="shared" si="8"/>
        <v>5</v>
      </c>
      <c r="K24" s="24">
        <f t="shared" si="8"/>
        <v>6</v>
      </c>
      <c r="L24" s="24">
        <f t="shared" si="8"/>
        <v>7</v>
      </c>
      <c r="M24" s="24">
        <f t="shared" si="8"/>
        <v>8</v>
      </c>
      <c r="N24" s="24">
        <f t="shared" si="8"/>
        <v>9</v>
      </c>
      <c r="O24" s="24">
        <f>N24+1</f>
        <v>10</v>
      </c>
      <c r="P24" s="25" t="s">
        <v>33</v>
      </c>
      <c r="Q24" s="25"/>
      <c r="R24" s="25"/>
      <c r="S24" s="25"/>
      <c r="T24" s="25"/>
      <c r="U24" s="25"/>
      <c r="V24" s="25"/>
      <c r="W24" s="25"/>
      <c r="X24" s="25"/>
      <c r="Y24" s="25"/>
      <c r="Z24" s="26"/>
      <c r="AA24" s="163"/>
    </row>
    <row r="25" spans="2:27" ht="20.45" customHeight="1" x14ac:dyDescent="0.2">
      <c r="B25" s="174"/>
      <c r="C25" s="174"/>
      <c r="D25" s="27"/>
      <c r="E25" s="28" t="s">
        <v>3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29" t="s">
        <v>34</v>
      </c>
      <c r="Q25" s="29"/>
      <c r="R25" s="30"/>
      <c r="S25" s="30"/>
      <c r="T25" s="30"/>
      <c r="U25" s="30"/>
      <c r="V25" s="30"/>
      <c r="W25" s="30"/>
      <c r="X25" s="30"/>
      <c r="Y25" s="30"/>
      <c r="Z25" s="31"/>
      <c r="AA25" s="163"/>
    </row>
    <row r="26" spans="2:27" ht="7.15" customHeight="1" thickBot="1" x14ac:dyDescent="0.3">
      <c r="B26" s="34"/>
      <c r="C26" s="3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37"/>
      <c r="R26" s="36"/>
      <c r="S26" s="36"/>
      <c r="T26" s="36"/>
      <c r="U26" s="36"/>
      <c r="V26" s="36"/>
      <c r="W26" s="36"/>
      <c r="X26" s="36"/>
      <c r="Y26" s="36"/>
      <c r="Z26" s="38"/>
      <c r="AA26" s="164"/>
    </row>
    <row r="27" spans="2:27" ht="7.15" customHeight="1" x14ac:dyDescent="0.25">
      <c r="B27" s="16"/>
      <c r="C27" s="16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9"/>
      <c r="R27" s="18"/>
      <c r="S27" s="18"/>
      <c r="T27" s="18"/>
      <c r="U27" s="18"/>
      <c r="V27" s="18"/>
      <c r="W27" s="18"/>
      <c r="X27" s="18"/>
      <c r="Y27" s="18"/>
      <c r="Z27" s="20"/>
      <c r="AA27" s="162">
        <f>MIN(10,SUM(F29:O29))</f>
        <v>0</v>
      </c>
    </row>
    <row r="28" spans="2:27" ht="15" customHeight="1" thickBot="1" x14ac:dyDescent="0.3">
      <c r="B28" s="174" t="s">
        <v>13</v>
      </c>
      <c r="C28" s="174" t="s">
        <v>14</v>
      </c>
      <c r="D28" s="21"/>
      <c r="E28" s="22" t="s">
        <v>19</v>
      </c>
      <c r="F28" s="23">
        <v>1</v>
      </c>
      <c r="G28" s="24">
        <f>F28+1</f>
        <v>2</v>
      </c>
      <c r="H28" s="24">
        <f t="shared" ref="H28:N28" si="9">G28+1</f>
        <v>3</v>
      </c>
      <c r="I28" s="24">
        <f t="shared" si="9"/>
        <v>4</v>
      </c>
      <c r="J28" s="24">
        <f t="shared" si="9"/>
        <v>5</v>
      </c>
      <c r="K28" s="24">
        <f t="shared" si="9"/>
        <v>6</v>
      </c>
      <c r="L28" s="24">
        <f t="shared" si="9"/>
        <v>7</v>
      </c>
      <c r="M28" s="24">
        <f t="shared" si="9"/>
        <v>8</v>
      </c>
      <c r="N28" s="24">
        <f t="shared" si="9"/>
        <v>9</v>
      </c>
      <c r="O28" s="24">
        <f>N28+1</f>
        <v>10</v>
      </c>
      <c r="P28" s="25" t="s">
        <v>131</v>
      </c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163"/>
    </row>
    <row r="29" spans="2:27" ht="14.45" customHeight="1" x14ac:dyDescent="0.2">
      <c r="B29" s="174"/>
      <c r="C29" s="174"/>
      <c r="D29" s="27"/>
      <c r="E29" s="28" t="s">
        <v>15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31"/>
      <c r="AA29" s="163"/>
    </row>
    <row r="30" spans="2:27" ht="14.45" customHeight="1" x14ac:dyDescent="0.25">
      <c r="B30" s="39"/>
      <c r="C30" s="39"/>
      <c r="D30" s="21"/>
      <c r="E30" s="40" t="s">
        <v>16</v>
      </c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165" t="s">
        <v>134</v>
      </c>
      <c r="Q30" s="166"/>
      <c r="R30" s="166"/>
      <c r="S30" s="166"/>
      <c r="T30" s="166"/>
      <c r="U30" s="166"/>
      <c r="V30" s="166"/>
      <c r="W30" s="166"/>
      <c r="X30" s="166"/>
      <c r="Y30" s="166"/>
      <c r="Z30" s="167"/>
      <c r="AA30" s="163"/>
    </row>
    <row r="31" spans="2:27" ht="7.15" customHeight="1" thickBot="1" x14ac:dyDescent="0.3">
      <c r="B31" s="34"/>
      <c r="C31" s="3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6"/>
      <c r="S31" s="36"/>
      <c r="T31" s="36"/>
      <c r="U31" s="36"/>
      <c r="V31" s="36"/>
      <c r="W31" s="36"/>
      <c r="X31" s="36"/>
      <c r="Y31" s="36"/>
      <c r="Z31" s="41"/>
      <c r="AA31" s="164"/>
    </row>
    <row r="32" spans="2:27" ht="7.9" customHeight="1" x14ac:dyDescent="0.25">
      <c r="B32" s="16"/>
      <c r="C32" s="16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20"/>
      <c r="AA32" s="162">
        <f>MIN(20,SUM(F34:Y34))</f>
        <v>0</v>
      </c>
    </row>
    <row r="33" spans="2:28" ht="15" customHeight="1" thickBot="1" x14ac:dyDescent="0.3">
      <c r="B33" s="39"/>
      <c r="C33" s="39"/>
      <c r="D33" s="21"/>
      <c r="E33" s="22" t="s">
        <v>20</v>
      </c>
      <c r="F33" s="42">
        <v>1</v>
      </c>
      <c r="G33" s="43"/>
      <c r="H33" s="44">
        <f>F33+1</f>
        <v>2</v>
      </c>
      <c r="I33" s="43"/>
      <c r="J33" s="44">
        <f>H33+1</f>
        <v>3</v>
      </c>
      <c r="K33" s="43"/>
      <c r="L33" s="44">
        <f>J33+1</f>
        <v>4</v>
      </c>
      <c r="M33" s="43"/>
      <c r="N33" s="44">
        <f>L33+1</f>
        <v>5</v>
      </c>
      <c r="O33" s="43"/>
      <c r="P33" s="44">
        <f>N33+1</f>
        <v>6</v>
      </c>
      <c r="Q33" s="43"/>
      <c r="R33" s="44">
        <f>P33+1</f>
        <v>7</v>
      </c>
      <c r="S33" s="43"/>
      <c r="T33" s="44">
        <f>R33+1</f>
        <v>8</v>
      </c>
      <c r="U33" s="43"/>
      <c r="V33" s="44">
        <f>T33+1</f>
        <v>9</v>
      </c>
      <c r="W33" s="43"/>
      <c r="X33" s="44">
        <f>V33+1</f>
        <v>10</v>
      </c>
      <c r="Y33" s="43"/>
      <c r="Z33" s="45"/>
      <c r="AA33" s="163"/>
    </row>
    <row r="34" spans="2:28" ht="14.45" customHeight="1" x14ac:dyDescent="0.25">
      <c r="B34" s="39" t="s">
        <v>17</v>
      </c>
      <c r="C34" s="39" t="s">
        <v>18</v>
      </c>
      <c r="D34" s="21"/>
      <c r="E34" s="46" t="s">
        <v>21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1"/>
      <c r="R34" s="58"/>
      <c r="S34" s="58"/>
      <c r="T34" s="58"/>
      <c r="U34" s="58"/>
      <c r="V34" s="58"/>
      <c r="W34" s="58"/>
      <c r="X34" s="58"/>
      <c r="Y34" s="58"/>
      <c r="Z34" s="45"/>
      <c r="AA34" s="163"/>
    </row>
    <row r="35" spans="2:28" ht="14.45" customHeight="1" x14ac:dyDescent="0.25">
      <c r="B35" s="39"/>
      <c r="C35" s="39"/>
      <c r="D35" s="21"/>
      <c r="E35" s="40" t="s">
        <v>22</v>
      </c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2"/>
      <c r="R35" s="60"/>
      <c r="S35" s="60"/>
      <c r="T35" s="60"/>
      <c r="U35" s="60"/>
      <c r="V35" s="60"/>
      <c r="W35" s="60"/>
      <c r="X35" s="60"/>
      <c r="Y35" s="60"/>
      <c r="Z35" s="45"/>
      <c r="AA35" s="163"/>
    </row>
    <row r="36" spans="2:28" s="33" customFormat="1" ht="19.149999999999999" customHeight="1" thickBot="1" x14ac:dyDescent="0.3">
      <c r="B36" s="47"/>
      <c r="C36" s="47"/>
      <c r="D36" s="48"/>
      <c r="E36" s="168" t="s">
        <v>35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9" t="s">
        <v>135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70"/>
      <c r="AA36" s="164"/>
      <c r="AB36" s="32"/>
    </row>
    <row r="37" spans="2:28" ht="7.15" customHeight="1" x14ac:dyDescent="0.25">
      <c r="B37" s="16"/>
      <c r="C37" s="16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8"/>
      <c r="S37" s="18"/>
      <c r="T37" s="18"/>
      <c r="U37" s="18"/>
      <c r="V37" s="18"/>
      <c r="W37" s="18"/>
      <c r="X37" s="18"/>
      <c r="Y37" s="18"/>
      <c r="Z37" s="20"/>
      <c r="AA37" s="162">
        <f>MIN(20,SUM(F39:Y39))</f>
        <v>0</v>
      </c>
    </row>
    <row r="38" spans="2:28" ht="15" customHeight="1" thickBot="1" x14ac:dyDescent="0.3">
      <c r="B38" s="39"/>
      <c r="C38" s="39"/>
      <c r="D38" s="21"/>
      <c r="E38" s="22" t="s">
        <v>24</v>
      </c>
      <c r="F38" s="42">
        <v>1</v>
      </c>
      <c r="G38" s="43"/>
      <c r="H38" s="44"/>
      <c r="I38" s="43"/>
      <c r="J38" s="44">
        <f>F38+1</f>
        <v>2</v>
      </c>
      <c r="K38" s="43"/>
      <c r="L38" s="44"/>
      <c r="M38" s="43"/>
      <c r="N38" s="44">
        <f>J38+1</f>
        <v>3</v>
      </c>
      <c r="O38" s="43"/>
      <c r="P38" s="44"/>
      <c r="Q38" s="43"/>
      <c r="R38" s="44">
        <f>N38+1</f>
        <v>4</v>
      </c>
      <c r="S38" s="43"/>
      <c r="T38" s="44"/>
      <c r="U38" s="43"/>
      <c r="V38" s="44">
        <f>R38+1</f>
        <v>5</v>
      </c>
      <c r="W38" s="43"/>
      <c r="X38" s="44"/>
      <c r="Y38" s="43"/>
      <c r="Z38" s="45"/>
      <c r="AA38" s="163"/>
    </row>
    <row r="39" spans="2:28" ht="14.45" customHeight="1" x14ac:dyDescent="0.25">
      <c r="B39" s="39" t="s">
        <v>23</v>
      </c>
      <c r="C39" s="39" t="s">
        <v>24</v>
      </c>
      <c r="D39" s="21"/>
      <c r="E39" s="46" t="s">
        <v>25</v>
      </c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61"/>
      <c r="R39" s="58"/>
      <c r="S39" s="58"/>
      <c r="T39" s="58"/>
      <c r="U39" s="58"/>
      <c r="V39" s="58"/>
      <c r="W39" s="58"/>
      <c r="X39" s="58"/>
      <c r="Y39" s="58"/>
      <c r="Z39" s="45"/>
      <c r="AA39" s="163"/>
    </row>
    <row r="40" spans="2:28" ht="14.45" customHeight="1" x14ac:dyDescent="0.25">
      <c r="B40" s="39"/>
      <c r="C40" s="39"/>
      <c r="D40" s="21"/>
      <c r="E40" s="40" t="s">
        <v>26</v>
      </c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2"/>
      <c r="R40" s="60"/>
      <c r="S40" s="60"/>
      <c r="T40" s="60"/>
      <c r="U40" s="60"/>
      <c r="V40" s="60"/>
      <c r="W40" s="60"/>
      <c r="X40" s="60"/>
      <c r="Y40" s="60"/>
      <c r="Z40" s="45"/>
      <c r="AA40" s="163"/>
    </row>
    <row r="41" spans="2:28" s="33" customFormat="1" ht="19.149999999999999" customHeight="1" thickBot="1" x14ac:dyDescent="0.3">
      <c r="B41" s="47"/>
      <c r="C41" s="47"/>
      <c r="D41" s="48"/>
      <c r="E41" s="168" t="s">
        <v>35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9" t="s">
        <v>135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70"/>
      <c r="AA41" s="164"/>
      <c r="AB41" s="32"/>
    </row>
    <row r="42" spans="2:28" x14ac:dyDescent="0.25">
      <c r="AA42" s="162">
        <f>SUM(AA7:AA41)</f>
        <v>0</v>
      </c>
    </row>
    <row r="43" spans="2:28" ht="14.45" customHeight="1" x14ac:dyDescent="0.25">
      <c r="G43" s="8"/>
      <c r="Z43" s="54" t="s">
        <v>36</v>
      </c>
      <c r="AA43" s="163"/>
    </row>
    <row r="44" spans="2:28" ht="14.45" customHeight="1" thickBot="1" x14ac:dyDescent="0.3">
      <c r="AA44" s="164"/>
    </row>
    <row r="45" spans="2:28" s="3" customFormat="1" ht="14.45" customHeight="1" thickTop="1" thickBot="1" x14ac:dyDescent="0.35">
      <c r="B45" s="158" t="s">
        <v>128</v>
      </c>
      <c r="C45" s="159"/>
      <c r="D45" s="159"/>
      <c r="E45" s="160"/>
      <c r="F45" s="5"/>
      <c r="G45" s="56" t="s">
        <v>43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"/>
      <c r="Z45" s="5"/>
      <c r="AA45" s="4"/>
      <c r="AB45" s="2"/>
    </row>
    <row r="46" spans="2:28" s="3" customFormat="1" ht="15" customHeight="1" thickTop="1" thickBot="1" x14ac:dyDescent="0.3">
      <c r="B46" s="158" t="str">
        <f>IF(AA42&lt;50, "Bachelors", IF(AA42&lt;70, "Masters", "Doctorate"))</f>
        <v>Bachelors</v>
      </c>
      <c r="C46" s="159"/>
      <c r="D46" s="159"/>
      <c r="E46" s="160"/>
      <c r="F46" s="5"/>
      <c r="G46" s="171" t="s">
        <v>37</v>
      </c>
      <c r="H46" s="172"/>
      <c r="I46" s="172"/>
      <c r="J46" s="172"/>
      <c r="K46" s="172"/>
      <c r="L46" s="173"/>
      <c r="M46" s="171" t="s">
        <v>38</v>
      </c>
      <c r="N46" s="172"/>
      <c r="O46" s="172"/>
      <c r="P46" s="172"/>
      <c r="Q46" s="172"/>
      <c r="R46" s="173"/>
      <c r="S46" s="171" t="s">
        <v>39</v>
      </c>
      <c r="T46" s="172"/>
      <c r="U46" s="172"/>
      <c r="V46" s="172"/>
      <c r="W46" s="172"/>
      <c r="X46" s="173"/>
      <c r="Y46" s="5"/>
      <c r="Z46" s="5"/>
      <c r="AA46" s="5"/>
      <c r="AB46" s="2"/>
    </row>
    <row r="47" spans="2:28" s="3" customFormat="1" ht="14.25" customHeight="1" thickTop="1" thickBot="1" x14ac:dyDescent="0.3">
      <c r="B47" s="158"/>
      <c r="C47" s="159"/>
      <c r="D47" s="159"/>
      <c r="E47" s="160"/>
      <c r="F47" s="5"/>
      <c r="G47" s="171" t="s">
        <v>40</v>
      </c>
      <c r="H47" s="172"/>
      <c r="I47" s="172"/>
      <c r="J47" s="172"/>
      <c r="K47" s="172"/>
      <c r="L47" s="173"/>
      <c r="M47" s="171" t="s">
        <v>41</v>
      </c>
      <c r="N47" s="172"/>
      <c r="O47" s="172"/>
      <c r="P47" s="172"/>
      <c r="Q47" s="172"/>
      <c r="R47" s="173"/>
      <c r="S47" s="171" t="s">
        <v>42</v>
      </c>
      <c r="T47" s="172"/>
      <c r="U47" s="172"/>
      <c r="V47" s="172"/>
      <c r="W47" s="172"/>
      <c r="X47" s="173"/>
      <c r="Y47" s="5"/>
      <c r="Z47" s="5"/>
      <c r="AA47" s="5"/>
      <c r="AB47" s="2"/>
    </row>
    <row r="48" spans="2:28" ht="12.75" customHeight="1" thickTop="1" thickBot="1" x14ac:dyDescent="0.3">
      <c r="B48" s="158"/>
      <c r="C48" s="159"/>
      <c r="D48" s="159"/>
      <c r="E48" s="160"/>
    </row>
    <row r="49" spans="7:24" ht="13.9" thickTop="1" x14ac:dyDescent="0.3">
      <c r="G49" s="55" t="s">
        <v>44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</sheetData>
  <sheetProtection selectLockedCells="1"/>
  <protectedRanges>
    <protectedRange sqref="F13:O13 F17:O17 F21:O21 F25:O25 F29:O30 F34:Y35 F39:Y40 F9:O9" name="scores"/>
  </protectedRanges>
  <mergeCells count="37">
    <mergeCell ref="B20:B21"/>
    <mergeCell ref="C20:C21"/>
    <mergeCell ref="B24:B25"/>
    <mergeCell ref="C24:C25"/>
    <mergeCell ref="B28:B29"/>
    <mergeCell ref="C28:C29"/>
    <mergeCell ref="B12:B13"/>
    <mergeCell ref="C12:C13"/>
    <mergeCell ref="C8:C9"/>
    <mergeCell ref="B8:B9"/>
    <mergeCell ref="B16:B17"/>
    <mergeCell ref="C16:C17"/>
    <mergeCell ref="O36:Z36"/>
    <mergeCell ref="E41:N41"/>
    <mergeCell ref="O41:Z41"/>
    <mergeCell ref="G47:L47"/>
    <mergeCell ref="M47:R47"/>
    <mergeCell ref="S47:X47"/>
    <mergeCell ref="S46:X46"/>
    <mergeCell ref="M46:R46"/>
    <mergeCell ref="G46:L46"/>
    <mergeCell ref="D3:Q3"/>
    <mergeCell ref="B3:C3"/>
    <mergeCell ref="B45:E45"/>
    <mergeCell ref="B46:E48"/>
    <mergeCell ref="W3:AA3"/>
    <mergeCell ref="AA11:AA14"/>
    <mergeCell ref="AA7:AA10"/>
    <mergeCell ref="AA42:AA44"/>
    <mergeCell ref="AA37:AA41"/>
    <mergeCell ref="AA32:AA36"/>
    <mergeCell ref="AA27:AA31"/>
    <mergeCell ref="AA23:AA26"/>
    <mergeCell ref="AA19:AA22"/>
    <mergeCell ref="AA15:AA18"/>
    <mergeCell ref="P30:Z30"/>
    <mergeCell ref="E36:N36"/>
  </mergeCells>
  <pageMargins left="0.3" right="0.3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showGridLines="0" zoomScale="85" zoomScaleNormal="85" workbookViewId="0">
      <selection activeCell="B9" sqref="B9:C9"/>
    </sheetView>
  </sheetViews>
  <sheetFormatPr defaultColWidth="8.85546875" defaultRowHeight="15" x14ac:dyDescent="0.25"/>
  <cols>
    <col min="1" max="1" width="1.28515625" style="1" customWidth="1"/>
    <col min="2" max="2" width="7.28515625" style="1" customWidth="1"/>
    <col min="3" max="11" width="8.85546875" style="1"/>
    <col min="12" max="12" width="11.42578125" style="1" customWidth="1"/>
    <col min="13" max="16384" width="8.85546875" style="1"/>
  </cols>
  <sheetData>
    <row r="1" spans="2:12" ht="15.6" x14ac:dyDescent="0.3">
      <c r="B1" s="63" t="s">
        <v>27</v>
      </c>
    </row>
    <row r="4" spans="2:12" s="64" customFormat="1" ht="15.75" x14ac:dyDescent="0.25">
      <c r="B4" s="180" t="s">
        <v>28</v>
      </c>
      <c r="C4" s="180"/>
      <c r="D4" s="181" t="str">
        <f>IF('Exam I'!D3&lt;&gt;"",'Exam I'!D3,"")</f>
        <v/>
      </c>
      <c r="E4" s="181"/>
      <c r="F4" s="181"/>
      <c r="G4" s="181"/>
      <c r="H4" s="181"/>
      <c r="I4" s="93"/>
      <c r="J4" s="93"/>
      <c r="K4" s="93"/>
    </row>
    <row r="5" spans="2:12" ht="14.45" thickBot="1" x14ac:dyDescent="0.35"/>
    <row r="6" spans="2:12" s="3" customFormat="1" ht="14.45" thickBot="1" x14ac:dyDescent="0.35">
      <c r="D6" s="68" t="s">
        <v>0</v>
      </c>
      <c r="E6" s="69" t="s">
        <v>5</v>
      </c>
      <c r="F6" s="69" t="s">
        <v>7</v>
      </c>
      <c r="G6" s="69" t="s">
        <v>9</v>
      </c>
      <c r="H6" s="69" t="s">
        <v>11</v>
      </c>
      <c r="I6" s="69" t="s">
        <v>13</v>
      </c>
      <c r="J6" s="69" t="s">
        <v>17</v>
      </c>
      <c r="K6" s="70" t="s">
        <v>23</v>
      </c>
      <c r="L6" s="139"/>
    </row>
    <row r="7" spans="2:12" s="3" customFormat="1" ht="14.45" customHeight="1" x14ac:dyDescent="0.25">
      <c r="B7" s="184" t="s">
        <v>45</v>
      </c>
      <c r="C7" s="185"/>
      <c r="D7" s="137" t="s">
        <v>46</v>
      </c>
      <c r="E7" s="136" t="s">
        <v>6</v>
      </c>
      <c r="F7" s="136" t="s">
        <v>8</v>
      </c>
      <c r="G7" s="136" t="s">
        <v>10</v>
      </c>
      <c r="H7" s="136" t="s">
        <v>12</v>
      </c>
      <c r="I7" s="136" t="s">
        <v>14</v>
      </c>
      <c r="J7" s="136" t="s">
        <v>18</v>
      </c>
      <c r="K7" s="140" t="s">
        <v>47</v>
      </c>
      <c r="L7" s="141" t="s">
        <v>48</v>
      </c>
    </row>
    <row r="8" spans="2:12" s="3" customFormat="1" ht="14.45" customHeight="1" thickBot="1" x14ac:dyDescent="0.3">
      <c r="B8" s="186"/>
      <c r="C8" s="187"/>
      <c r="D8" s="138" t="s">
        <v>138</v>
      </c>
      <c r="E8" s="138" t="s">
        <v>138</v>
      </c>
      <c r="F8" s="138" t="s">
        <v>138</v>
      </c>
      <c r="G8" s="138" t="s">
        <v>138</v>
      </c>
      <c r="H8" s="138" t="s">
        <v>138</v>
      </c>
      <c r="I8" s="138" t="s">
        <v>138</v>
      </c>
      <c r="J8" s="138" t="s">
        <v>143</v>
      </c>
      <c r="K8" s="149" t="s">
        <v>143</v>
      </c>
      <c r="L8" s="142" t="s">
        <v>4</v>
      </c>
    </row>
    <row r="9" spans="2:12" ht="13.9" x14ac:dyDescent="0.3">
      <c r="B9" s="182"/>
      <c r="C9" s="183"/>
      <c r="D9" s="115" t="str">
        <f>IF(NOT(B9),"",SUM('Exam I'!$AA$7:$AA$10))</f>
        <v/>
      </c>
      <c r="E9" s="116" t="str">
        <f>IF(NOT(B9),"",SUM('Exam I'!$AA$11:$AA$14))</f>
        <v/>
      </c>
      <c r="F9" s="116" t="str">
        <f>IF(NOT(B9),"",SUM('Exam I'!$AA$15:$AA$18))</f>
        <v/>
      </c>
      <c r="G9" s="116" t="str">
        <f>IF(NOT(B9),"",SUM('Exam I'!$AA$19:$AA$22))</f>
        <v/>
      </c>
      <c r="H9" s="116" t="str">
        <f>IF(NOT(B9),"",SUM('Exam I'!$AA$23:$AA$26))</f>
        <v/>
      </c>
      <c r="I9" s="116" t="str">
        <f>IF(NOT(B9),"",SUM('Exam I'!$AA$27:$AA$31))</f>
        <v/>
      </c>
      <c r="J9" s="116" t="str">
        <f>IF(NOT(B9),"",SUM('Exam I'!$AA$32:$AA$36))</f>
        <v/>
      </c>
      <c r="K9" s="123" t="str">
        <f>IF(NOT(B9),"",SUM('Exam I'!$AA$37:$AA$41))</f>
        <v/>
      </c>
      <c r="L9" s="65" t="str">
        <f>IF(NOT(B9),"",SUM('Exam I'!$AA$42:$AA$44))</f>
        <v/>
      </c>
    </row>
    <row r="10" spans="2:12" ht="13.9" x14ac:dyDescent="0.3">
      <c r="B10" s="176"/>
      <c r="C10" s="177"/>
      <c r="D10" s="117" t="str">
        <f>IF(NOT(B10),"",SUM('Exam I'!$AA$7:$AA$10))</f>
        <v/>
      </c>
      <c r="E10" s="118" t="str">
        <f>IF(NOT(B10),"",SUM('Exam I'!$AA$11:$AA$14))</f>
        <v/>
      </c>
      <c r="F10" s="118" t="str">
        <f>IF(NOT(B10),"",SUM('Exam I'!$AA$15:$AA$18))</f>
        <v/>
      </c>
      <c r="G10" s="118" t="str">
        <f>IF(NOT(B10),"",SUM('Exam I'!$AA$19:$AA$22))</f>
        <v/>
      </c>
      <c r="H10" s="118" t="str">
        <f>IF(NOT(B10),"",SUM('Exam I'!$AA$23:$AA$26))</f>
        <v/>
      </c>
      <c r="I10" s="118" t="str">
        <f>IF(NOT(B10),"",SUM('Exam I'!$AA$27:$AA$31))</f>
        <v/>
      </c>
      <c r="J10" s="118" t="str">
        <f>IF(NOT(B10),"",SUM('Exam I'!$AA$32:$AA$36))</f>
        <v/>
      </c>
      <c r="K10" s="124" t="str">
        <f>IF(NOT(B10),"",SUM('Exam I'!$AA$37:$AA$41))</f>
        <v/>
      </c>
      <c r="L10" s="66" t="str">
        <f>IF(NOT(B10),"",SUM('Exam I'!$AA$42:$AA$44))</f>
        <v/>
      </c>
    </row>
    <row r="11" spans="2:12" ht="13.9" x14ac:dyDescent="0.3">
      <c r="B11" s="176"/>
      <c r="C11" s="177"/>
      <c r="D11" s="117" t="str">
        <f>IF(NOT(B11),"",SUM('Exam I'!$AA$7:$AA$10))</f>
        <v/>
      </c>
      <c r="E11" s="118" t="str">
        <f>IF(NOT(B11),"",SUM('Exam I'!$AA$11:$AA$14))</f>
        <v/>
      </c>
      <c r="F11" s="118" t="str">
        <f>IF(NOT(B11),"",SUM('Exam I'!$AA$15:$AA$18))</f>
        <v/>
      </c>
      <c r="G11" s="118" t="str">
        <f>IF(NOT(B11),"",SUM('Exam I'!$AA$19:$AA$22))</f>
        <v/>
      </c>
      <c r="H11" s="118" t="str">
        <f>IF(NOT(B11),"",SUM('Exam I'!$AA$23:$AA$26))</f>
        <v/>
      </c>
      <c r="I11" s="118" t="str">
        <f>IF(NOT(B11),"",SUM('Exam I'!$AA$27:$AA$31))</f>
        <v/>
      </c>
      <c r="J11" s="118" t="str">
        <f>IF(NOT(B11),"",SUM('Exam I'!$AA$32:$AA$36))</f>
        <v/>
      </c>
      <c r="K11" s="124" t="str">
        <f>IF(NOT(B11),"",SUM('Exam I'!$AA$37:$AA$41))</f>
        <v/>
      </c>
      <c r="L11" s="66" t="str">
        <f>IF(NOT(B11),"",SUM('Exam I'!$AA$42:$AA$44))</f>
        <v/>
      </c>
    </row>
    <row r="12" spans="2:12" ht="13.9" x14ac:dyDescent="0.3">
      <c r="B12" s="176"/>
      <c r="C12" s="177"/>
      <c r="D12" s="117" t="str">
        <f>IF(NOT(B12),"",SUM('Exam I'!$AA$7:$AA$10))</f>
        <v/>
      </c>
      <c r="E12" s="118" t="str">
        <f>IF(NOT(B12),"",SUM('Exam I'!$AA$11:$AA$14))</f>
        <v/>
      </c>
      <c r="F12" s="118" t="str">
        <f>IF(NOT(B12),"",SUM('Exam I'!$AA$15:$AA$18))</f>
        <v/>
      </c>
      <c r="G12" s="118" t="str">
        <f>IF(NOT(B12),"",SUM('Exam I'!$AA$19:$AA$22))</f>
        <v/>
      </c>
      <c r="H12" s="118" t="str">
        <f>IF(NOT(B12),"",SUM('Exam I'!$AA$23:$AA$26))</f>
        <v/>
      </c>
      <c r="I12" s="118" t="str">
        <f>IF(NOT(B12),"",SUM('Exam I'!$AA$27:$AA$31))</f>
        <v/>
      </c>
      <c r="J12" s="118" t="str">
        <f>IF(NOT(B12),"",SUM('Exam I'!$AA$32:$AA$36))</f>
        <v/>
      </c>
      <c r="K12" s="124" t="str">
        <f>IF(NOT(B12),"",SUM('Exam I'!$AA$37:$AA$41))</f>
        <v/>
      </c>
      <c r="L12" s="66" t="str">
        <f>IF(NOT(B12),"",SUM('Exam I'!$AA$42:$AA$44))</f>
        <v/>
      </c>
    </row>
    <row r="13" spans="2:12" ht="13.9" x14ac:dyDescent="0.3">
      <c r="B13" s="176"/>
      <c r="C13" s="177"/>
      <c r="D13" s="117" t="str">
        <f>IF(NOT(B13),"",SUM('Exam I'!$AA$7:$AA$10))</f>
        <v/>
      </c>
      <c r="E13" s="118" t="str">
        <f>IF(NOT(B13),"",SUM('Exam I'!$AA$11:$AA$14))</f>
        <v/>
      </c>
      <c r="F13" s="118" t="str">
        <f>IF(NOT(B13),"",SUM('Exam I'!$AA$15:$AA$18))</f>
        <v/>
      </c>
      <c r="G13" s="118" t="str">
        <f>IF(NOT(B13),"",SUM('Exam I'!$AA$19:$AA$22))</f>
        <v/>
      </c>
      <c r="H13" s="118" t="str">
        <f>IF(NOT(B13),"",SUM('Exam I'!$AA$23:$AA$26))</f>
        <v/>
      </c>
      <c r="I13" s="118" t="str">
        <f>IF(NOT(B13),"",SUM('Exam I'!$AA$27:$AA$31))</f>
        <v/>
      </c>
      <c r="J13" s="118" t="str">
        <f>IF(NOT(B13),"",SUM('Exam I'!$AA$32:$AA$36))</f>
        <v/>
      </c>
      <c r="K13" s="124" t="str">
        <f>IF(NOT(B13),"",SUM('Exam I'!$AA$37:$AA$41))</f>
        <v/>
      </c>
      <c r="L13" s="66" t="str">
        <f>IF(NOT(B13),"",SUM('Exam I'!$AA$42:$AA$44))</f>
        <v/>
      </c>
    </row>
    <row r="14" spans="2:12" ht="13.9" x14ac:dyDescent="0.3">
      <c r="B14" s="176"/>
      <c r="C14" s="177"/>
      <c r="D14" s="117" t="str">
        <f>IF(NOT(B14),"",SUM('Exam I'!$AA$7:$AA$10))</f>
        <v/>
      </c>
      <c r="E14" s="118" t="str">
        <f>IF(NOT(B14),"",SUM('Exam I'!$AA$11:$AA$14))</f>
        <v/>
      </c>
      <c r="F14" s="118" t="str">
        <f>IF(NOT(B14),"",SUM('Exam I'!$AA$15:$AA$18))</f>
        <v/>
      </c>
      <c r="G14" s="118" t="str">
        <f>IF(NOT(B14),"",SUM('Exam I'!$AA$19:$AA$22))</f>
        <v/>
      </c>
      <c r="H14" s="118" t="str">
        <f>IF(NOT(B14),"",SUM('Exam I'!$AA$23:$AA$26))</f>
        <v/>
      </c>
      <c r="I14" s="118" t="str">
        <f>IF(NOT(B14),"",SUM('Exam I'!$AA$27:$AA$31))</f>
        <v/>
      </c>
      <c r="J14" s="118" t="str">
        <f>IF(NOT(B14),"",SUM('Exam I'!$AA$32:$AA$36))</f>
        <v/>
      </c>
      <c r="K14" s="124" t="str">
        <f>IF(NOT(B14),"",SUM('Exam I'!$AA$37:$AA$41))</f>
        <v/>
      </c>
      <c r="L14" s="66" t="str">
        <f>IF(NOT(B14),"",SUM('Exam I'!$AA$42:$AA$44))</f>
        <v/>
      </c>
    </row>
    <row r="15" spans="2:12" ht="13.9" x14ac:dyDescent="0.3">
      <c r="B15" s="176"/>
      <c r="C15" s="177"/>
      <c r="D15" s="117" t="str">
        <f>IF(NOT(B15),"",SUM('Exam I'!$AA$7:$AA$10))</f>
        <v/>
      </c>
      <c r="E15" s="118" t="str">
        <f>IF(NOT(B15),"",SUM('Exam I'!$AA$11:$AA$14))</f>
        <v/>
      </c>
      <c r="F15" s="118" t="str">
        <f>IF(NOT(B15),"",SUM('Exam I'!$AA$15:$AA$18))</f>
        <v/>
      </c>
      <c r="G15" s="118" t="str">
        <f>IF(NOT(B15),"",SUM('Exam I'!$AA$19:$AA$22))</f>
        <v/>
      </c>
      <c r="H15" s="118" t="str">
        <f>IF(NOT(B15),"",SUM('Exam I'!$AA$23:$AA$26))</f>
        <v/>
      </c>
      <c r="I15" s="118" t="str">
        <f>IF(NOT(B15),"",SUM('Exam I'!$AA$27:$AA$31))</f>
        <v/>
      </c>
      <c r="J15" s="118" t="str">
        <f>IF(NOT(B15),"",SUM('Exam I'!$AA$32:$AA$36))</f>
        <v/>
      </c>
      <c r="K15" s="124" t="str">
        <f>IF(NOT(B15),"",SUM('Exam I'!$AA$37:$AA$41))</f>
        <v/>
      </c>
      <c r="L15" s="66" t="str">
        <f>IF(NOT(B15),"",SUM('Exam I'!$AA$42:$AA$44))</f>
        <v/>
      </c>
    </row>
    <row r="16" spans="2:12" ht="13.9" x14ac:dyDescent="0.3">
      <c r="B16" s="176"/>
      <c r="C16" s="177"/>
      <c r="D16" s="117" t="str">
        <f>IF(NOT(B16),"",SUM('Exam I'!$AA$7:$AA$10))</f>
        <v/>
      </c>
      <c r="E16" s="118" t="str">
        <f>IF(NOT(B16),"",SUM('Exam I'!$AA$11:$AA$14))</f>
        <v/>
      </c>
      <c r="F16" s="118" t="str">
        <f>IF(NOT(B16),"",SUM('Exam I'!$AA$15:$AA$18))</f>
        <v/>
      </c>
      <c r="G16" s="118" t="str">
        <f>IF(NOT(B16),"",SUM('Exam I'!$AA$19:$AA$22))</f>
        <v/>
      </c>
      <c r="H16" s="118" t="str">
        <f>IF(NOT(B16),"",SUM('Exam I'!$AA$23:$AA$26))</f>
        <v/>
      </c>
      <c r="I16" s="118" t="str">
        <f>IF(NOT(B16),"",SUM('Exam I'!$AA$27:$AA$31))</f>
        <v/>
      </c>
      <c r="J16" s="118" t="str">
        <f>IF(NOT(B16),"",SUM('Exam I'!$AA$32:$AA$36))</f>
        <v/>
      </c>
      <c r="K16" s="124" t="str">
        <f>IF(NOT(B16),"",SUM('Exam I'!$AA$37:$AA$41))</f>
        <v/>
      </c>
      <c r="L16" s="66" t="str">
        <f>IF(NOT(B16),"",SUM('Exam I'!$AA$42:$AA$44))</f>
        <v/>
      </c>
    </row>
    <row r="17" spans="2:12" ht="13.9" x14ac:dyDescent="0.3">
      <c r="B17" s="176"/>
      <c r="C17" s="177"/>
      <c r="D17" s="117" t="str">
        <f>IF(NOT(B17),"",SUM('Exam I'!$AA$7:$AA$10))</f>
        <v/>
      </c>
      <c r="E17" s="118" t="str">
        <f>IF(NOT(B17),"",SUM('Exam I'!$AA$11:$AA$14))</f>
        <v/>
      </c>
      <c r="F17" s="118" t="str">
        <f>IF(NOT(B17),"",SUM('Exam I'!$AA$15:$AA$18))</f>
        <v/>
      </c>
      <c r="G17" s="118" t="str">
        <f>IF(NOT(B17),"",SUM('Exam I'!$AA$19:$AA$22))</f>
        <v/>
      </c>
      <c r="H17" s="118" t="str">
        <f>IF(NOT(B17),"",SUM('Exam I'!$AA$23:$AA$26))</f>
        <v/>
      </c>
      <c r="I17" s="118" t="str">
        <f>IF(NOT(B17),"",SUM('Exam I'!$AA$27:$AA$31))</f>
        <v/>
      </c>
      <c r="J17" s="118" t="str">
        <f>IF(NOT(B17),"",SUM('Exam I'!$AA$32:$AA$36))</f>
        <v/>
      </c>
      <c r="K17" s="124" t="str">
        <f>IF(NOT(B17),"",SUM('Exam I'!$AA$37:$AA$41))</f>
        <v/>
      </c>
      <c r="L17" s="66" t="str">
        <f>IF(NOT(B17),"",SUM('Exam I'!$AA$42:$AA$44))</f>
        <v/>
      </c>
    </row>
    <row r="18" spans="2:12" ht="13.9" x14ac:dyDescent="0.3">
      <c r="B18" s="176"/>
      <c r="C18" s="177"/>
      <c r="D18" s="117" t="str">
        <f>IF(NOT(B18),"",SUM('Exam I'!$AA$7:$AA$10))</f>
        <v/>
      </c>
      <c r="E18" s="118" t="str">
        <f>IF(NOT(B18),"",SUM('Exam I'!$AA$11:$AA$14))</f>
        <v/>
      </c>
      <c r="F18" s="118" t="str">
        <f>IF(NOT(B18),"",SUM('Exam I'!$AA$15:$AA$18))</f>
        <v/>
      </c>
      <c r="G18" s="118" t="str">
        <f>IF(NOT(B18),"",SUM('Exam I'!$AA$19:$AA$22))</f>
        <v/>
      </c>
      <c r="H18" s="118" t="str">
        <f>IF(NOT(B18),"",SUM('Exam I'!$AA$23:$AA$26))</f>
        <v/>
      </c>
      <c r="I18" s="118" t="str">
        <f>IF(NOT(B18),"",SUM('Exam I'!$AA$27:$AA$31))</f>
        <v/>
      </c>
      <c r="J18" s="118" t="str">
        <f>IF(NOT(B18),"",SUM('Exam I'!$AA$32:$AA$36))</f>
        <v/>
      </c>
      <c r="K18" s="124" t="str">
        <f>IF(NOT(B18),"",SUM('Exam I'!$AA$37:$AA$41))</f>
        <v/>
      </c>
      <c r="L18" s="66" t="str">
        <f>IF(NOT(B18),"",SUM('Exam I'!$AA$42:$AA$44))</f>
        <v/>
      </c>
    </row>
    <row r="19" spans="2:12" ht="13.9" x14ac:dyDescent="0.3">
      <c r="B19" s="176"/>
      <c r="C19" s="177"/>
      <c r="D19" s="117" t="str">
        <f>IF(NOT(B19),"",SUM('Exam I'!$AA$7:$AA$10))</f>
        <v/>
      </c>
      <c r="E19" s="118" t="str">
        <f>IF(NOT(B19),"",SUM('Exam I'!$AA$11:$AA$14))</f>
        <v/>
      </c>
      <c r="F19" s="118" t="str">
        <f>IF(NOT(B19),"",SUM('Exam I'!$AA$15:$AA$18))</f>
        <v/>
      </c>
      <c r="G19" s="118" t="str">
        <f>IF(NOT(B19),"",SUM('Exam I'!$AA$19:$AA$22))</f>
        <v/>
      </c>
      <c r="H19" s="118" t="str">
        <f>IF(NOT(B19),"",SUM('Exam I'!$AA$23:$AA$26))</f>
        <v/>
      </c>
      <c r="I19" s="118" t="str">
        <f>IF(NOT(B19),"",SUM('Exam I'!$AA$27:$AA$31))</f>
        <v/>
      </c>
      <c r="J19" s="118" t="str">
        <f>IF(NOT(B19),"",SUM('Exam I'!$AA$32:$AA$36))</f>
        <v/>
      </c>
      <c r="K19" s="124" t="str">
        <f>IF(NOT(B19),"",SUM('Exam I'!$AA$37:$AA$41))</f>
        <v/>
      </c>
      <c r="L19" s="66" t="str">
        <f>IF(NOT(B19),"",SUM('Exam I'!$AA$42:$AA$44))</f>
        <v/>
      </c>
    </row>
    <row r="20" spans="2:12" ht="13.9" x14ac:dyDescent="0.3">
      <c r="B20" s="176"/>
      <c r="C20" s="177"/>
      <c r="D20" s="117" t="str">
        <f>IF(NOT(B20),"",SUM('Exam I'!$AA$7:$AA$10))</f>
        <v/>
      </c>
      <c r="E20" s="118" t="str">
        <f>IF(NOT(B20),"",SUM('Exam I'!$AA$11:$AA$14))</f>
        <v/>
      </c>
      <c r="F20" s="118" t="str">
        <f>IF(NOT(B20),"",SUM('Exam I'!$AA$15:$AA$18))</f>
        <v/>
      </c>
      <c r="G20" s="118" t="str">
        <f>IF(NOT(B20),"",SUM('Exam I'!$AA$19:$AA$22))</f>
        <v/>
      </c>
      <c r="H20" s="118" t="str">
        <f>IF(NOT(B20),"",SUM('Exam I'!$AA$23:$AA$26))</f>
        <v/>
      </c>
      <c r="I20" s="118" t="str">
        <f>IF(NOT(B20),"",SUM('Exam I'!$AA$27:$AA$31))</f>
        <v/>
      </c>
      <c r="J20" s="118" t="str">
        <f>IF(NOT(B20),"",SUM('Exam I'!$AA$32:$AA$36))</f>
        <v/>
      </c>
      <c r="K20" s="124" t="str">
        <f>IF(NOT(B20),"",SUM('Exam I'!$AA$37:$AA$41))</f>
        <v/>
      </c>
      <c r="L20" s="66" t="str">
        <f>IF(NOT(B20),"",SUM('Exam I'!$AA$42:$AA$44))</f>
        <v/>
      </c>
    </row>
    <row r="21" spans="2:12" ht="13.9" x14ac:dyDescent="0.3">
      <c r="B21" s="176"/>
      <c r="C21" s="177"/>
      <c r="D21" s="117" t="str">
        <f>IF(NOT(B21),"",SUM('Exam I'!$AA$7:$AA$10))</f>
        <v/>
      </c>
      <c r="E21" s="118" t="str">
        <f>IF(NOT(B21),"",SUM('Exam I'!$AA$11:$AA$14))</f>
        <v/>
      </c>
      <c r="F21" s="118" t="str">
        <f>IF(NOT(B21),"",SUM('Exam I'!$AA$15:$AA$18))</f>
        <v/>
      </c>
      <c r="G21" s="118" t="str">
        <f>IF(NOT(B21),"",SUM('Exam I'!$AA$19:$AA$22))</f>
        <v/>
      </c>
      <c r="H21" s="118" t="str">
        <f>IF(NOT(B21),"",SUM('Exam I'!$AA$23:$AA$26))</f>
        <v/>
      </c>
      <c r="I21" s="118" t="str">
        <f>IF(NOT(B21),"",SUM('Exam I'!$AA$27:$AA$31))</f>
        <v/>
      </c>
      <c r="J21" s="118" t="str">
        <f>IF(NOT(B21),"",SUM('Exam I'!$AA$32:$AA$36))</f>
        <v/>
      </c>
      <c r="K21" s="124" t="str">
        <f>IF(NOT(B21),"",SUM('Exam I'!$AA$37:$AA$41))</f>
        <v/>
      </c>
      <c r="L21" s="66" t="str">
        <f>IF(NOT(B21),"",SUM('Exam I'!$AA$42:$AA$44))</f>
        <v/>
      </c>
    </row>
    <row r="22" spans="2:12" ht="13.9" x14ac:dyDescent="0.3">
      <c r="B22" s="176"/>
      <c r="C22" s="177"/>
      <c r="D22" s="117" t="str">
        <f>IF(NOT(B22),"",SUM('Exam I'!$AA$7:$AA$10))</f>
        <v/>
      </c>
      <c r="E22" s="118" t="str">
        <f>IF(NOT(B22),"",SUM('Exam I'!$AA$11:$AA$14))</f>
        <v/>
      </c>
      <c r="F22" s="118" t="str">
        <f>IF(NOT(B22),"",SUM('Exam I'!$AA$15:$AA$18))</f>
        <v/>
      </c>
      <c r="G22" s="118" t="str">
        <f>IF(NOT(B22),"",SUM('Exam I'!$AA$19:$AA$22))</f>
        <v/>
      </c>
      <c r="H22" s="118" t="str">
        <f>IF(NOT(B22),"",SUM('Exam I'!$AA$23:$AA$26))</f>
        <v/>
      </c>
      <c r="I22" s="118" t="str">
        <f>IF(NOT(B22),"",SUM('Exam I'!$AA$27:$AA$31))</f>
        <v/>
      </c>
      <c r="J22" s="118" t="str">
        <f>IF(NOT(B22),"",SUM('Exam I'!$AA$32:$AA$36))</f>
        <v/>
      </c>
      <c r="K22" s="124" t="str">
        <f>IF(NOT(B22),"",SUM('Exam I'!$AA$37:$AA$41))</f>
        <v/>
      </c>
      <c r="L22" s="66" t="str">
        <f>IF(NOT(B22),"",SUM('Exam I'!$AA$42:$AA$44))</f>
        <v/>
      </c>
    </row>
    <row r="23" spans="2:12" ht="13.9" x14ac:dyDescent="0.3">
      <c r="B23" s="176"/>
      <c r="C23" s="177"/>
      <c r="D23" s="117" t="str">
        <f>IF(NOT(B23),"",SUM('Exam I'!$AA$7:$AA$10))</f>
        <v/>
      </c>
      <c r="E23" s="118" t="str">
        <f>IF(NOT(B23),"",SUM('Exam I'!$AA$11:$AA$14))</f>
        <v/>
      </c>
      <c r="F23" s="118" t="str">
        <f>IF(NOT(B23),"",SUM('Exam I'!$AA$15:$AA$18))</f>
        <v/>
      </c>
      <c r="G23" s="118" t="str">
        <f>IF(NOT(B23),"",SUM('Exam I'!$AA$19:$AA$22))</f>
        <v/>
      </c>
      <c r="H23" s="118" t="str">
        <f>IF(NOT(B23),"",SUM('Exam I'!$AA$23:$AA$26))</f>
        <v/>
      </c>
      <c r="I23" s="118" t="str">
        <f>IF(NOT(B23),"",SUM('Exam I'!$AA$27:$AA$31))</f>
        <v/>
      </c>
      <c r="J23" s="118" t="str">
        <f>IF(NOT(B23),"",SUM('Exam I'!$AA$32:$AA$36))</f>
        <v/>
      </c>
      <c r="K23" s="124" t="str">
        <f>IF(NOT(B23),"",SUM('Exam I'!$AA$37:$AA$41))</f>
        <v/>
      </c>
      <c r="L23" s="66" t="str">
        <f>IF(NOT(B23),"",SUM('Exam I'!$AA$42:$AA$44))</f>
        <v/>
      </c>
    </row>
    <row r="24" spans="2:12" ht="13.9" x14ac:dyDescent="0.3">
      <c r="B24" s="176"/>
      <c r="C24" s="177"/>
      <c r="D24" s="117" t="str">
        <f>IF(NOT(B24),"",SUM('Exam I'!$AA$7:$AA$10))</f>
        <v/>
      </c>
      <c r="E24" s="118" t="str">
        <f>IF(NOT(B24),"",SUM('Exam I'!$AA$11:$AA$14))</f>
        <v/>
      </c>
      <c r="F24" s="118" t="str">
        <f>IF(NOT(B24),"",SUM('Exam I'!$AA$15:$AA$18))</f>
        <v/>
      </c>
      <c r="G24" s="118" t="str">
        <f>IF(NOT(B24),"",SUM('Exam I'!$AA$19:$AA$22))</f>
        <v/>
      </c>
      <c r="H24" s="118" t="str">
        <f>IF(NOT(B24),"",SUM('Exam I'!$AA$23:$AA$26))</f>
        <v/>
      </c>
      <c r="I24" s="118" t="str">
        <f>IF(NOT(B24),"",SUM('Exam I'!$AA$27:$AA$31))</f>
        <v/>
      </c>
      <c r="J24" s="118" t="str">
        <f>IF(NOT(B24),"",SUM('Exam I'!$AA$32:$AA$36))</f>
        <v/>
      </c>
      <c r="K24" s="124" t="str">
        <f>IF(NOT(B24),"",SUM('Exam I'!$AA$37:$AA$41))</f>
        <v/>
      </c>
      <c r="L24" s="66" t="str">
        <f>IF(NOT(B24),"",SUM('Exam I'!$AA$42:$AA$44))</f>
        <v/>
      </c>
    </row>
    <row r="25" spans="2:12" ht="13.9" x14ac:dyDescent="0.3">
      <c r="B25" s="176"/>
      <c r="C25" s="177"/>
      <c r="D25" s="117" t="str">
        <f>IF(NOT(B25),"",SUM('Exam I'!$AA$7:$AA$10))</f>
        <v/>
      </c>
      <c r="E25" s="118" t="str">
        <f>IF(NOT(B25),"",SUM('Exam I'!$AA$11:$AA$14))</f>
        <v/>
      </c>
      <c r="F25" s="118" t="str">
        <f>IF(NOT(B25),"",SUM('Exam I'!$AA$15:$AA$18))</f>
        <v/>
      </c>
      <c r="G25" s="118" t="str">
        <f>IF(NOT(B25),"",SUM('Exam I'!$AA$19:$AA$22))</f>
        <v/>
      </c>
      <c r="H25" s="118" t="str">
        <f>IF(NOT(B25),"",SUM('Exam I'!$AA$23:$AA$26))</f>
        <v/>
      </c>
      <c r="I25" s="118" t="str">
        <f>IF(NOT(B25),"",SUM('Exam I'!$AA$27:$AA$31))</f>
        <v/>
      </c>
      <c r="J25" s="118" t="str">
        <f>IF(NOT(B25),"",SUM('Exam I'!$AA$32:$AA$36))</f>
        <v/>
      </c>
      <c r="K25" s="124" t="str">
        <f>IF(NOT(B25),"",SUM('Exam I'!$AA$37:$AA$41))</f>
        <v/>
      </c>
      <c r="L25" s="66" t="str">
        <f>IF(NOT(B25),"",SUM('Exam I'!$AA$42:$AA$44))</f>
        <v/>
      </c>
    </row>
    <row r="26" spans="2:12" ht="13.9" x14ac:dyDescent="0.3">
      <c r="B26" s="176"/>
      <c r="C26" s="177"/>
      <c r="D26" s="117" t="str">
        <f>IF(NOT(B26),"",SUM('Exam I'!$AA$7:$AA$10))</f>
        <v/>
      </c>
      <c r="E26" s="118" t="str">
        <f>IF(NOT(B26),"",SUM('Exam I'!$AA$11:$AA$14))</f>
        <v/>
      </c>
      <c r="F26" s="118" t="str">
        <f>IF(NOT(B26),"",SUM('Exam I'!$AA$15:$AA$18))</f>
        <v/>
      </c>
      <c r="G26" s="118" t="str">
        <f>IF(NOT(B26),"",SUM('Exam I'!$AA$19:$AA$22))</f>
        <v/>
      </c>
      <c r="H26" s="118" t="str">
        <f>IF(NOT(B26),"",SUM('Exam I'!$AA$23:$AA$26))</f>
        <v/>
      </c>
      <c r="I26" s="118" t="str">
        <f>IF(NOT(B26),"",SUM('Exam I'!$AA$27:$AA$31))</f>
        <v/>
      </c>
      <c r="J26" s="118" t="str">
        <f>IF(NOT(B26),"",SUM('Exam I'!$AA$32:$AA$36))</f>
        <v/>
      </c>
      <c r="K26" s="124" t="str">
        <f>IF(NOT(B26),"",SUM('Exam I'!$AA$37:$AA$41))</f>
        <v/>
      </c>
      <c r="L26" s="66" t="str">
        <f>IF(NOT(B26),"",SUM('Exam I'!$AA$42:$AA$44))</f>
        <v/>
      </c>
    </row>
    <row r="27" spans="2:12" ht="13.9" x14ac:dyDescent="0.3">
      <c r="B27" s="176"/>
      <c r="C27" s="177"/>
      <c r="D27" s="117" t="str">
        <f>IF(NOT(B27),"",SUM('Exam I'!$AA$7:$AA$10))</f>
        <v/>
      </c>
      <c r="E27" s="118" t="str">
        <f>IF(NOT(B27),"",SUM('Exam I'!$AA$11:$AA$14))</f>
        <v/>
      </c>
      <c r="F27" s="118" t="str">
        <f>IF(NOT(B27),"",SUM('Exam I'!$AA$15:$AA$18))</f>
        <v/>
      </c>
      <c r="G27" s="118" t="str">
        <f>IF(NOT(B27),"",SUM('Exam I'!$AA$19:$AA$22))</f>
        <v/>
      </c>
      <c r="H27" s="118" t="str">
        <f>IF(NOT(B27),"",SUM('Exam I'!$AA$23:$AA$26))</f>
        <v/>
      </c>
      <c r="I27" s="118" t="str">
        <f>IF(NOT(B27),"",SUM('Exam I'!$AA$27:$AA$31))</f>
        <v/>
      </c>
      <c r="J27" s="118" t="str">
        <f>IF(NOT(B27),"",SUM('Exam I'!$AA$32:$AA$36))</f>
        <v/>
      </c>
      <c r="K27" s="124" t="str">
        <f>IF(NOT(B27),"",SUM('Exam I'!$AA$37:$AA$41))</f>
        <v/>
      </c>
      <c r="L27" s="66" t="str">
        <f>IF(NOT(B27),"",SUM('Exam I'!$AA$42:$AA$44))</f>
        <v/>
      </c>
    </row>
    <row r="28" spans="2:12" ht="13.9" x14ac:dyDescent="0.3">
      <c r="B28" s="176"/>
      <c r="C28" s="177"/>
      <c r="D28" s="117" t="str">
        <f>IF(NOT(B28),"",SUM('Exam I'!$AA$7:$AA$10))</f>
        <v/>
      </c>
      <c r="E28" s="118" t="str">
        <f>IF(NOT(B28),"",SUM('Exam I'!$AA$11:$AA$14))</f>
        <v/>
      </c>
      <c r="F28" s="118" t="str">
        <f>IF(NOT(B28),"",SUM('Exam I'!$AA$15:$AA$18))</f>
        <v/>
      </c>
      <c r="G28" s="118" t="str">
        <f>IF(NOT(B28),"",SUM('Exam I'!$AA$19:$AA$22))</f>
        <v/>
      </c>
      <c r="H28" s="118" t="str">
        <f>IF(NOT(B28),"",SUM('Exam I'!$AA$23:$AA$26))</f>
        <v/>
      </c>
      <c r="I28" s="118" t="str">
        <f>IF(NOT(B28),"",SUM('Exam I'!$AA$27:$AA$31))</f>
        <v/>
      </c>
      <c r="J28" s="118" t="str">
        <f>IF(NOT(B28),"",SUM('Exam I'!$AA$32:$AA$36))</f>
        <v/>
      </c>
      <c r="K28" s="124" t="str">
        <f>IF(NOT(B28),"",SUM('Exam I'!$AA$37:$AA$41))</f>
        <v/>
      </c>
      <c r="L28" s="66" t="str">
        <f>IF(NOT(B28),"",SUM('Exam I'!$AA$42:$AA$44))</f>
        <v/>
      </c>
    </row>
    <row r="29" spans="2:12" ht="13.9" x14ac:dyDescent="0.3">
      <c r="B29" s="176"/>
      <c r="C29" s="177"/>
      <c r="D29" s="117" t="str">
        <f>IF(NOT(B29),"",SUM('Exam I'!$AA$7:$AA$10))</f>
        <v/>
      </c>
      <c r="E29" s="118" t="str">
        <f>IF(NOT(B29),"",SUM('Exam I'!$AA$11:$AA$14))</f>
        <v/>
      </c>
      <c r="F29" s="118" t="str">
        <f>IF(NOT(B29),"",SUM('Exam I'!$AA$15:$AA$18))</f>
        <v/>
      </c>
      <c r="G29" s="118" t="str">
        <f>IF(NOT(B29),"",SUM('Exam I'!$AA$19:$AA$22))</f>
        <v/>
      </c>
      <c r="H29" s="118" t="str">
        <f>IF(NOT(B29),"",SUM('Exam I'!$AA$23:$AA$26))</f>
        <v/>
      </c>
      <c r="I29" s="118" t="str">
        <f>IF(NOT(B29),"",SUM('Exam I'!$AA$27:$AA$31))</f>
        <v/>
      </c>
      <c r="J29" s="118" t="str">
        <f>IF(NOT(B29),"",SUM('Exam I'!$AA$32:$AA$36))</f>
        <v/>
      </c>
      <c r="K29" s="124" t="str">
        <f>IF(NOT(B29),"",SUM('Exam I'!$AA$37:$AA$41))</f>
        <v/>
      </c>
      <c r="L29" s="66" t="str">
        <f>IF(NOT(B29),"",SUM('Exam I'!$AA$42:$AA$44))</f>
        <v/>
      </c>
    </row>
    <row r="30" spans="2:12" ht="13.9" x14ac:dyDescent="0.3">
      <c r="B30" s="176"/>
      <c r="C30" s="177"/>
      <c r="D30" s="117" t="str">
        <f>IF(NOT(B30),"",SUM('Exam I'!$AA$7:$AA$10))</f>
        <v/>
      </c>
      <c r="E30" s="118" t="str">
        <f>IF(NOT(B30),"",SUM('Exam I'!$AA$11:$AA$14))</f>
        <v/>
      </c>
      <c r="F30" s="118" t="str">
        <f>IF(NOT(B30),"",SUM('Exam I'!$AA$15:$AA$18))</f>
        <v/>
      </c>
      <c r="G30" s="118" t="str">
        <f>IF(NOT(B30),"",SUM('Exam I'!$AA$19:$AA$22))</f>
        <v/>
      </c>
      <c r="H30" s="118" t="str">
        <f>IF(NOT(B30),"",SUM('Exam I'!$AA$23:$AA$26))</f>
        <v/>
      </c>
      <c r="I30" s="118" t="str">
        <f>IF(NOT(B30),"",SUM('Exam I'!$AA$27:$AA$31))</f>
        <v/>
      </c>
      <c r="J30" s="118" t="str">
        <f>IF(NOT(B30),"",SUM('Exam I'!$AA$32:$AA$36))</f>
        <v/>
      </c>
      <c r="K30" s="124" t="str">
        <f>IF(NOT(B30),"",SUM('Exam I'!$AA$37:$AA$41))</f>
        <v/>
      </c>
      <c r="L30" s="66" t="str">
        <f>IF(NOT(B30),"",SUM('Exam I'!$AA$42:$AA$44))</f>
        <v/>
      </c>
    </row>
    <row r="31" spans="2:12" ht="13.9" x14ac:dyDescent="0.3">
      <c r="B31" s="176"/>
      <c r="C31" s="177"/>
      <c r="D31" s="117" t="str">
        <f>IF(NOT(B31),"",SUM('Exam I'!$AA$7:$AA$10))</f>
        <v/>
      </c>
      <c r="E31" s="118" t="str">
        <f>IF(NOT(B31),"",SUM('Exam I'!$AA$11:$AA$14))</f>
        <v/>
      </c>
      <c r="F31" s="118" t="str">
        <f>IF(NOT(B31),"",SUM('Exam I'!$AA$15:$AA$18))</f>
        <v/>
      </c>
      <c r="G31" s="118" t="str">
        <f>IF(NOT(B31),"",SUM('Exam I'!$AA$19:$AA$22))</f>
        <v/>
      </c>
      <c r="H31" s="118" t="str">
        <f>IF(NOT(B31),"",SUM('Exam I'!$AA$23:$AA$26))</f>
        <v/>
      </c>
      <c r="I31" s="118" t="str">
        <f>IF(NOT(B31),"",SUM('Exam I'!$AA$27:$AA$31))</f>
        <v/>
      </c>
      <c r="J31" s="118" t="str">
        <f>IF(NOT(B31),"",SUM('Exam I'!$AA$32:$AA$36))</f>
        <v/>
      </c>
      <c r="K31" s="124" t="str">
        <f>IF(NOT(B31),"",SUM('Exam I'!$AA$37:$AA$41))</f>
        <v/>
      </c>
      <c r="L31" s="66" t="str">
        <f>IF(NOT(B31),"",SUM('Exam I'!$AA$42:$AA$44))</f>
        <v/>
      </c>
    </row>
    <row r="32" spans="2:12" ht="13.9" x14ac:dyDescent="0.3">
      <c r="B32" s="176"/>
      <c r="C32" s="177"/>
      <c r="D32" s="117" t="str">
        <f>IF(NOT(B32),"",SUM('Exam I'!$AA$7:$AA$10))</f>
        <v/>
      </c>
      <c r="E32" s="118" t="str">
        <f>IF(NOT(B32),"",SUM('Exam I'!$AA$11:$AA$14))</f>
        <v/>
      </c>
      <c r="F32" s="118" t="str">
        <f>IF(NOT(B32),"",SUM('Exam I'!$AA$15:$AA$18))</f>
        <v/>
      </c>
      <c r="G32" s="118" t="str">
        <f>IF(NOT(B32),"",SUM('Exam I'!$AA$19:$AA$22))</f>
        <v/>
      </c>
      <c r="H32" s="118" t="str">
        <f>IF(NOT(B32),"",SUM('Exam I'!$AA$23:$AA$26))</f>
        <v/>
      </c>
      <c r="I32" s="118" t="str">
        <f>IF(NOT(B32),"",SUM('Exam I'!$AA$27:$AA$31))</f>
        <v/>
      </c>
      <c r="J32" s="118" t="str">
        <f>IF(NOT(B32),"",SUM('Exam I'!$AA$32:$AA$36))</f>
        <v/>
      </c>
      <c r="K32" s="124" t="str">
        <f>IF(NOT(B32),"",SUM('Exam I'!$AA$37:$AA$41))</f>
        <v/>
      </c>
      <c r="L32" s="66" t="str">
        <f>IF(NOT(B32),"",SUM('Exam I'!$AA$42:$AA$44))</f>
        <v/>
      </c>
    </row>
    <row r="33" spans="2:12" ht="14.45" thickBot="1" x14ac:dyDescent="0.35">
      <c r="B33" s="178"/>
      <c r="C33" s="179"/>
      <c r="D33" s="120" t="str">
        <f>IF(NOT(B33),"",SUM('Exam I'!$AA$7:$AA$10))</f>
        <v/>
      </c>
      <c r="E33" s="121" t="str">
        <f>IF(NOT(B33),"",SUM('Exam I'!$AA$11:$AA$14))</f>
        <v/>
      </c>
      <c r="F33" s="121" t="str">
        <f>IF(NOT(B33),"",SUM('Exam I'!$AA$15:$AA$18))</f>
        <v/>
      </c>
      <c r="G33" s="121" t="str">
        <f>IF(NOT(B33),"",SUM('Exam I'!$AA$19:$AA$22))</f>
        <v/>
      </c>
      <c r="H33" s="121" t="str">
        <f>IF(NOT(B33),"",SUM('Exam I'!$AA$23:$AA$26))</f>
        <v/>
      </c>
      <c r="I33" s="121" t="str">
        <f>IF(NOT(B33),"",SUM('Exam I'!$AA$27:$AA$31))</f>
        <v/>
      </c>
      <c r="J33" s="121" t="str">
        <f>IF(NOT(B33),"",SUM('Exam I'!$AA$32:$AA$36))</f>
        <v/>
      </c>
      <c r="K33" s="125" t="str">
        <f>IF(NOT(B33),"",SUM('Exam I'!$AA$37:$AA$41))</f>
        <v/>
      </c>
      <c r="L33" s="67" t="str">
        <f>IF(NOT(B33),"",SUM('Exam I'!$AA$42:$AA$44))</f>
        <v/>
      </c>
    </row>
    <row r="34" spans="2:12" ht="13.9" x14ac:dyDescent="0.3">
      <c r="B34" s="175"/>
      <c r="C34" s="175"/>
    </row>
    <row r="35" spans="2:12" ht="13.9" x14ac:dyDescent="0.3">
      <c r="B35" s="1" t="s">
        <v>125</v>
      </c>
    </row>
    <row r="36" spans="2:12" x14ac:dyDescent="0.25">
      <c r="B36" s="1" t="s">
        <v>126</v>
      </c>
    </row>
    <row r="37" spans="2:12" ht="13.9" x14ac:dyDescent="0.3">
      <c r="B37" s="1" t="s">
        <v>127</v>
      </c>
    </row>
    <row r="38" spans="2:12" ht="13.9" x14ac:dyDescent="0.3">
      <c r="B38" s="175"/>
      <c r="C38" s="175"/>
    </row>
    <row r="39" spans="2:12" ht="13.9" x14ac:dyDescent="0.3">
      <c r="B39" s="175"/>
      <c r="C39" s="175"/>
    </row>
    <row r="40" spans="2:12" ht="13.9" x14ac:dyDescent="0.3">
      <c r="B40" s="175"/>
      <c r="C40" s="175"/>
    </row>
    <row r="41" spans="2:12" ht="13.9" x14ac:dyDescent="0.3">
      <c r="B41" s="175"/>
      <c r="C41" s="175"/>
    </row>
    <row r="42" spans="2:12" ht="13.9" x14ac:dyDescent="0.3">
      <c r="B42" s="175"/>
      <c r="C42" s="175"/>
    </row>
    <row r="43" spans="2:12" ht="13.9" x14ac:dyDescent="0.3">
      <c r="B43" s="175"/>
      <c r="C43" s="175"/>
    </row>
    <row r="44" spans="2:12" x14ac:dyDescent="0.25">
      <c r="B44" s="175"/>
      <c r="C44" s="175"/>
    </row>
    <row r="45" spans="2:12" x14ac:dyDescent="0.25">
      <c r="B45" s="175"/>
      <c r="C45" s="175"/>
    </row>
    <row r="46" spans="2:12" x14ac:dyDescent="0.25">
      <c r="B46" s="175"/>
      <c r="C46" s="175"/>
    </row>
    <row r="47" spans="2:12" x14ac:dyDescent="0.25">
      <c r="B47" s="175"/>
      <c r="C47" s="175"/>
    </row>
    <row r="48" spans="2:12" x14ac:dyDescent="0.25">
      <c r="B48" s="175"/>
      <c r="C48" s="175"/>
    </row>
    <row r="49" spans="2:3" x14ac:dyDescent="0.25">
      <c r="B49" s="175"/>
      <c r="C49" s="175"/>
    </row>
    <row r="50" spans="2:3" x14ac:dyDescent="0.25">
      <c r="B50" s="175"/>
      <c r="C50" s="175"/>
    </row>
    <row r="51" spans="2:3" x14ac:dyDescent="0.25">
      <c r="B51" s="175"/>
      <c r="C51" s="175"/>
    </row>
    <row r="52" spans="2:3" x14ac:dyDescent="0.25">
      <c r="B52" s="175"/>
      <c r="C52" s="175"/>
    </row>
    <row r="53" spans="2:3" x14ac:dyDescent="0.25">
      <c r="B53" s="175"/>
      <c r="C53" s="175"/>
    </row>
    <row r="54" spans="2:3" x14ac:dyDescent="0.25">
      <c r="B54" s="175"/>
      <c r="C54" s="175"/>
    </row>
    <row r="55" spans="2:3" x14ac:dyDescent="0.25">
      <c r="B55" s="175"/>
      <c r="C55" s="175"/>
    </row>
  </sheetData>
  <mergeCells count="47">
    <mergeCell ref="B4:C4"/>
    <mergeCell ref="D4:H4"/>
    <mergeCell ref="B19:C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zoomScale="70" zoomScaleNormal="70" workbookViewId="0">
      <selection activeCell="U3" sqref="U3:V3"/>
    </sheetView>
  </sheetViews>
  <sheetFormatPr defaultColWidth="8.85546875" defaultRowHeight="15" x14ac:dyDescent="0.25"/>
  <cols>
    <col min="1" max="1" width="1.42578125" style="71" customWidth="1"/>
    <col min="2" max="3" width="8.85546875" style="71"/>
    <col min="4" max="4" width="1.42578125" style="71" customWidth="1"/>
    <col min="5" max="5" width="8.85546875" style="71"/>
    <col min="6" max="20" width="3.42578125" style="71" customWidth="1"/>
    <col min="21" max="21" width="6.5703125" style="71" customWidth="1"/>
    <col min="22" max="22" width="6.7109375" style="71" customWidth="1"/>
    <col min="23" max="16384" width="8.85546875" style="71"/>
  </cols>
  <sheetData>
    <row r="1" spans="2:26" ht="17.45" x14ac:dyDescent="0.3">
      <c r="B1" s="92" t="s">
        <v>93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3" spans="2:26" s="91" customFormat="1" ht="15.75" x14ac:dyDescent="0.25">
      <c r="B3" s="88" t="s">
        <v>28</v>
      </c>
      <c r="C3" s="189" t="str">
        <f>IF('Exam I'!D3&lt;&gt;"",'Exam I'!D3,"")</f>
        <v/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89"/>
      <c r="R3" s="88" t="s">
        <v>29</v>
      </c>
      <c r="S3" s="89"/>
      <c r="T3" s="133"/>
      <c r="U3" s="188"/>
      <c r="V3" s="188"/>
      <c r="W3" s="90"/>
      <c r="X3" s="90"/>
      <c r="Y3" s="90"/>
      <c r="Z3" s="90"/>
    </row>
    <row r="4" spans="2:26" ht="15.75" thickBot="1" x14ac:dyDescent="0.3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2:26" s="83" customFormat="1" thickBot="1" x14ac:dyDescent="0.35">
      <c r="B5" s="84" t="s">
        <v>30</v>
      </c>
      <c r="C5" s="84" t="s">
        <v>31</v>
      </c>
      <c r="D5" s="85" t="s">
        <v>32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  <c r="V5" s="84" t="s">
        <v>92</v>
      </c>
    </row>
    <row r="6" spans="2:26" ht="6" customHeight="1" x14ac:dyDescent="0.25">
      <c r="B6" s="202" t="s">
        <v>94</v>
      </c>
      <c r="C6" s="194" t="s">
        <v>89</v>
      </c>
      <c r="V6" s="191">
        <f>MIN(4,MAX(G8,I8))</f>
        <v>0</v>
      </c>
    </row>
    <row r="7" spans="2:26" ht="15.75" thickBot="1" x14ac:dyDescent="0.3">
      <c r="B7" s="202"/>
      <c r="C7" s="194"/>
      <c r="E7" s="204" t="s">
        <v>51</v>
      </c>
      <c r="F7" s="204"/>
      <c r="G7" s="205">
        <v>1</v>
      </c>
      <c r="H7" s="198"/>
      <c r="I7" s="205" t="s">
        <v>86</v>
      </c>
      <c r="J7" s="198"/>
      <c r="K7" s="74" t="s">
        <v>90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191"/>
    </row>
    <row r="8" spans="2:26" x14ac:dyDescent="0.25">
      <c r="B8" s="202"/>
      <c r="C8" s="194"/>
      <c r="E8" s="206" t="s">
        <v>77</v>
      </c>
      <c r="F8" s="206"/>
      <c r="G8" s="207"/>
      <c r="H8" s="208"/>
      <c r="I8" s="211"/>
      <c r="J8" s="212"/>
      <c r="K8" s="74" t="s">
        <v>88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191"/>
    </row>
    <row r="9" spans="2:26" ht="12" customHeight="1" x14ac:dyDescent="0.25">
      <c r="B9" s="202"/>
      <c r="C9" s="194"/>
      <c r="E9" s="213" t="s">
        <v>15</v>
      </c>
      <c r="F9" s="213"/>
      <c r="G9" s="209"/>
      <c r="H9" s="210"/>
      <c r="I9" s="209"/>
      <c r="J9" s="210"/>
      <c r="K9" s="74" t="s">
        <v>91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191"/>
    </row>
    <row r="10" spans="2:26" ht="6" customHeight="1" thickBot="1" x14ac:dyDescent="0.3">
      <c r="B10" s="203"/>
      <c r="C10" s="195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192"/>
    </row>
    <row r="11" spans="2:26" ht="6" customHeight="1" x14ac:dyDescent="0.25">
      <c r="B11" s="214" t="s">
        <v>84</v>
      </c>
      <c r="C11" s="193" t="s">
        <v>85</v>
      </c>
      <c r="V11" s="191">
        <f>MIN(7,MAX(G13,I13))</f>
        <v>0</v>
      </c>
    </row>
    <row r="12" spans="2:26" ht="15.75" thickBot="1" x14ac:dyDescent="0.3">
      <c r="B12" s="202"/>
      <c r="C12" s="194"/>
      <c r="E12" s="204" t="s">
        <v>51</v>
      </c>
      <c r="F12" s="204"/>
      <c r="G12" s="205">
        <v>1</v>
      </c>
      <c r="H12" s="198"/>
      <c r="I12" s="205" t="s">
        <v>86</v>
      </c>
      <c r="J12" s="198"/>
      <c r="K12" s="74" t="s">
        <v>87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91"/>
    </row>
    <row r="13" spans="2:26" x14ac:dyDescent="0.25">
      <c r="B13" s="202"/>
      <c r="C13" s="194"/>
      <c r="E13" s="206" t="s">
        <v>77</v>
      </c>
      <c r="F13" s="206"/>
      <c r="G13" s="207"/>
      <c r="H13" s="208"/>
      <c r="I13" s="211"/>
      <c r="J13" s="212"/>
      <c r="K13" s="74" t="s">
        <v>88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91"/>
    </row>
    <row r="14" spans="2:26" ht="10.5" customHeight="1" x14ac:dyDescent="0.25">
      <c r="B14" s="202"/>
      <c r="C14" s="194"/>
      <c r="E14" s="213" t="s">
        <v>15</v>
      </c>
      <c r="F14" s="213"/>
      <c r="G14" s="209"/>
      <c r="H14" s="210"/>
      <c r="I14" s="209"/>
      <c r="J14" s="210"/>
      <c r="K14" s="74" t="s">
        <v>91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91"/>
    </row>
    <row r="15" spans="2:26" ht="6" customHeight="1" thickBot="1" x14ac:dyDescent="0.3">
      <c r="B15" s="203"/>
      <c r="C15" s="195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92"/>
    </row>
    <row r="16" spans="2:26" ht="6" customHeight="1" x14ac:dyDescent="0.25">
      <c r="B16" s="214" t="s">
        <v>82</v>
      </c>
      <c r="C16" s="193" t="s">
        <v>83</v>
      </c>
      <c r="V16" s="191">
        <f>MIN(10,(SUM(H18:J18)-MAX(H18:J18)))</f>
        <v>0</v>
      </c>
    </row>
    <row r="17" spans="2:22" ht="15.75" thickBot="1" x14ac:dyDescent="0.3">
      <c r="B17" s="202"/>
      <c r="C17" s="194"/>
      <c r="E17" s="205" t="s">
        <v>76</v>
      </c>
      <c r="F17" s="197"/>
      <c r="G17" s="198"/>
      <c r="H17" s="113">
        <v>1</v>
      </c>
      <c r="I17" s="76">
        <v>2</v>
      </c>
      <c r="J17" s="76">
        <v>3</v>
      </c>
      <c r="V17" s="191"/>
    </row>
    <row r="18" spans="2:22" ht="15" customHeight="1" x14ac:dyDescent="0.25">
      <c r="B18" s="202"/>
      <c r="C18" s="194"/>
      <c r="E18" s="215" t="s">
        <v>124</v>
      </c>
      <c r="F18" s="216"/>
      <c r="G18" s="217"/>
      <c r="H18" s="112"/>
      <c r="I18" s="114"/>
      <c r="J18" s="114"/>
      <c r="K18" s="74" t="s">
        <v>78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191"/>
    </row>
    <row r="19" spans="2:22" ht="6" customHeight="1" thickBot="1" x14ac:dyDescent="0.3">
      <c r="B19" s="203"/>
      <c r="C19" s="195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92"/>
    </row>
    <row r="20" spans="2:22" ht="6" customHeight="1" x14ac:dyDescent="0.25">
      <c r="B20" s="214" t="s">
        <v>74</v>
      </c>
      <c r="C20" s="193" t="s">
        <v>75</v>
      </c>
      <c r="V20" s="191">
        <f>MIN(10,(SUM(H22:J22)-MAX(H22:J22)))</f>
        <v>0</v>
      </c>
    </row>
    <row r="21" spans="2:22" ht="15.75" thickBot="1" x14ac:dyDescent="0.3">
      <c r="B21" s="202"/>
      <c r="C21" s="194"/>
      <c r="E21" s="205" t="s">
        <v>76</v>
      </c>
      <c r="F21" s="197"/>
      <c r="G21" s="198"/>
      <c r="H21" s="113">
        <v>1</v>
      </c>
      <c r="I21" s="76">
        <v>2</v>
      </c>
      <c r="J21" s="76">
        <v>3</v>
      </c>
      <c r="V21" s="191"/>
    </row>
    <row r="22" spans="2:22" ht="18" customHeight="1" x14ac:dyDescent="0.25">
      <c r="B22" s="202"/>
      <c r="C22" s="194"/>
      <c r="E22" s="215" t="s">
        <v>124</v>
      </c>
      <c r="F22" s="216"/>
      <c r="G22" s="217"/>
      <c r="H22" s="112"/>
      <c r="I22" s="114"/>
      <c r="J22" s="114"/>
      <c r="K22" s="74" t="s">
        <v>78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191"/>
    </row>
    <row r="23" spans="2:22" ht="6" customHeight="1" thickBot="1" x14ac:dyDescent="0.3">
      <c r="B23" s="203"/>
      <c r="C23" s="195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192"/>
    </row>
    <row r="24" spans="2:22" ht="6" customHeight="1" x14ac:dyDescent="0.25">
      <c r="B24" s="214" t="s">
        <v>71</v>
      </c>
      <c r="C24" s="193" t="s">
        <v>73</v>
      </c>
      <c r="V24" s="191">
        <f>MIN(6,SUM(G26:L26))</f>
        <v>0</v>
      </c>
    </row>
    <row r="25" spans="2:22" ht="15.75" thickBot="1" x14ac:dyDescent="0.3">
      <c r="B25" s="202"/>
      <c r="C25" s="194"/>
      <c r="E25" s="204" t="s">
        <v>68</v>
      </c>
      <c r="F25" s="205"/>
      <c r="G25" s="205">
        <v>1</v>
      </c>
      <c r="H25" s="197"/>
      <c r="I25" s="196">
        <v>2</v>
      </c>
      <c r="J25" s="219"/>
      <c r="K25" s="197">
        <v>3</v>
      </c>
      <c r="L25" s="198"/>
      <c r="V25" s="191"/>
    </row>
    <row r="26" spans="2:22" x14ac:dyDescent="0.25">
      <c r="B26" s="202"/>
      <c r="C26" s="194"/>
      <c r="E26" s="213" t="s">
        <v>69</v>
      </c>
      <c r="F26" s="213"/>
      <c r="G26" s="100"/>
      <c r="H26" s="101"/>
      <c r="I26" s="102"/>
      <c r="J26" s="103"/>
      <c r="K26" s="104"/>
      <c r="L26" s="100"/>
      <c r="M26" s="74" t="s">
        <v>79</v>
      </c>
      <c r="N26" s="74"/>
      <c r="O26" s="74"/>
      <c r="P26" s="74"/>
      <c r="Q26" s="74"/>
      <c r="R26" s="74"/>
      <c r="S26" s="74"/>
      <c r="T26" s="74"/>
      <c r="U26" s="74"/>
      <c r="V26" s="191"/>
    </row>
    <row r="27" spans="2:22" x14ac:dyDescent="0.25">
      <c r="B27" s="202"/>
      <c r="C27" s="194"/>
      <c r="E27" s="218" t="s">
        <v>70</v>
      </c>
      <c r="F27" s="218"/>
      <c r="G27" s="105"/>
      <c r="H27" s="106"/>
      <c r="I27" s="107"/>
      <c r="J27" s="108"/>
      <c r="K27" s="109"/>
      <c r="L27" s="105"/>
      <c r="M27" s="199" t="s">
        <v>136</v>
      </c>
      <c r="N27" s="200"/>
      <c r="O27" s="200"/>
      <c r="P27" s="200"/>
      <c r="Q27" s="200"/>
      <c r="R27" s="200"/>
      <c r="S27" s="200"/>
      <c r="T27" s="200"/>
      <c r="U27" s="201"/>
      <c r="V27" s="191"/>
    </row>
    <row r="28" spans="2:22" ht="6" customHeight="1" thickBot="1" x14ac:dyDescent="0.3">
      <c r="B28" s="203"/>
      <c r="C28" s="19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92"/>
    </row>
    <row r="29" spans="2:22" ht="6" customHeight="1" x14ac:dyDescent="0.25">
      <c r="B29" s="214" t="s">
        <v>66</v>
      </c>
      <c r="C29" s="193" t="s">
        <v>67</v>
      </c>
      <c r="V29" s="191">
        <f>MIN(3,SUM(G31:I31))</f>
        <v>0</v>
      </c>
    </row>
    <row r="30" spans="2:22" ht="15.75" thickBot="1" x14ac:dyDescent="0.3">
      <c r="B30" s="202"/>
      <c r="C30" s="194"/>
      <c r="E30" s="204" t="s">
        <v>72</v>
      </c>
      <c r="F30" s="204"/>
      <c r="G30" s="76">
        <v>1</v>
      </c>
      <c r="H30" s="76">
        <v>2</v>
      </c>
      <c r="I30" s="76">
        <v>3</v>
      </c>
      <c r="V30" s="191"/>
    </row>
    <row r="31" spans="2:22" x14ac:dyDescent="0.25">
      <c r="B31" s="202"/>
      <c r="C31" s="194"/>
      <c r="E31" s="213" t="s">
        <v>21</v>
      </c>
      <c r="F31" s="213"/>
      <c r="G31" s="100"/>
      <c r="H31" s="100"/>
      <c r="I31" s="100"/>
      <c r="J31" s="74" t="s">
        <v>137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191"/>
    </row>
    <row r="32" spans="2:22" x14ac:dyDescent="0.25">
      <c r="B32" s="202"/>
      <c r="C32" s="194"/>
      <c r="E32" s="218" t="s">
        <v>16</v>
      </c>
      <c r="F32" s="218"/>
      <c r="G32" s="105"/>
      <c r="H32" s="105"/>
      <c r="I32" s="105"/>
      <c r="J32" s="199" t="s">
        <v>135</v>
      </c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1"/>
      <c r="V32" s="191"/>
    </row>
    <row r="33" spans="2:22" ht="6" customHeight="1" thickBot="1" x14ac:dyDescent="0.3">
      <c r="B33" s="203"/>
      <c r="C33" s="195"/>
      <c r="D33" s="77"/>
      <c r="E33" s="77"/>
      <c r="F33" s="77"/>
      <c r="G33" s="77"/>
      <c r="H33" s="77"/>
      <c r="I33" s="77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92"/>
    </row>
    <row r="34" spans="2:22" ht="6" customHeight="1" x14ac:dyDescent="0.25">
      <c r="B34" s="214" t="s">
        <v>64</v>
      </c>
      <c r="C34" s="193" t="s">
        <v>65</v>
      </c>
      <c r="V34" s="191">
        <f>MIN(3,SUM(G36:I36))</f>
        <v>0</v>
      </c>
    </row>
    <row r="35" spans="2:22" ht="15.75" thickBot="1" x14ac:dyDescent="0.3">
      <c r="B35" s="202"/>
      <c r="C35" s="194"/>
      <c r="E35" s="204" t="s">
        <v>63</v>
      </c>
      <c r="F35" s="204"/>
      <c r="G35" s="76">
        <v>1</v>
      </c>
      <c r="H35" s="76">
        <v>2</v>
      </c>
      <c r="I35" s="76">
        <v>3</v>
      </c>
      <c r="V35" s="191"/>
    </row>
    <row r="36" spans="2:22" x14ac:dyDescent="0.25">
      <c r="B36" s="202"/>
      <c r="C36" s="194"/>
      <c r="E36" s="213" t="s">
        <v>15</v>
      </c>
      <c r="F36" s="213"/>
      <c r="G36" s="100"/>
      <c r="H36" s="100"/>
      <c r="I36" s="100"/>
      <c r="J36" s="74" t="s">
        <v>80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191"/>
    </row>
    <row r="37" spans="2:22" x14ac:dyDescent="0.25">
      <c r="B37" s="202"/>
      <c r="C37" s="194"/>
      <c r="E37" s="218" t="s">
        <v>22</v>
      </c>
      <c r="F37" s="218"/>
      <c r="G37" s="105"/>
      <c r="H37" s="105"/>
      <c r="I37" s="105"/>
      <c r="J37" s="199" t="s">
        <v>134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1"/>
      <c r="V37" s="191"/>
    </row>
    <row r="38" spans="2:22" ht="6" customHeight="1" thickBot="1" x14ac:dyDescent="0.3">
      <c r="B38" s="203"/>
      <c r="C38" s="195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192"/>
    </row>
    <row r="39" spans="2:22" ht="6" customHeight="1" x14ac:dyDescent="0.25">
      <c r="B39" s="214" t="s">
        <v>61</v>
      </c>
      <c r="C39" s="193" t="s">
        <v>62</v>
      </c>
      <c r="V39" s="191">
        <f t="shared" ref="V39" si="0">MIN(3,SUM(G41:I41))</f>
        <v>0</v>
      </c>
    </row>
    <row r="40" spans="2:22" ht="15.75" thickBot="1" x14ac:dyDescent="0.3">
      <c r="B40" s="202"/>
      <c r="C40" s="194"/>
      <c r="E40" s="204" t="s">
        <v>19</v>
      </c>
      <c r="F40" s="204"/>
      <c r="G40" s="76">
        <v>1</v>
      </c>
      <c r="H40" s="76">
        <v>2</v>
      </c>
      <c r="I40" s="76">
        <v>3</v>
      </c>
      <c r="V40" s="191"/>
    </row>
    <row r="41" spans="2:22" x14ac:dyDescent="0.25">
      <c r="B41" s="202"/>
      <c r="C41" s="194"/>
      <c r="E41" s="213" t="s">
        <v>60</v>
      </c>
      <c r="F41" s="213"/>
      <c r="G41" s="100"/>
      <c r="H41" s="100"/>
      <c r="I41" s="100"/>
      <c r="J41" s="74" t="s">
        <v>81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191"/>
    </row>
    <row r="42" spans="2:22" x14ac:dyDescent="0.25">
      <c r="B42" s="202"/>
      <c r="C42" s="194"/>
      <c r="E42" s="218" t="s">
        <v>22</v>
      </c>
      <c r="F42" s="218"/>
      <c r="G42" s="105"/>
      <c r="H42" s="105"/>
      <c r="I42" s="105"/>
      <c r="J42" s="199" t="s">
        <v>134</v>
      </c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1"/>
      <c r="V42" s="191"/>
    </row>
    <row r="43" spans="2:22" ht="6" customHeight="1" thickBot="1" x14ac:dyDescent="0.3">
      <c r="B43" s="203"/>
      <c r="C43" s="195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92"/>
    </row>
    <row r="44" spans="2:22" ht="6" customHeight="1" x14ac:dyDescent="0.25">
      <c r="B44" s="214" t="s">
        <v>58</v>
      </c>
      <c r="C44" s="193" t="s">
        <v>59</v>
      </c>
      <c r="V44" s="191">
        <f t="shared" ref="V44" si="1">MIN(3,SUM(G46:I46))</f>
        <v>0</v>
      </c>
    </row>
    <row r="45" spans="2:22" ht="15.75" thickBot="1" x14ac:dyDescent="0.3">
      <c r="B45" s="202"/>
      <c r="C45" s="194"/>
      <c r="E45" s="204" t="s">
        <v>51</v>
      </c>
      <c r="F45" s="204"/>
      <c r="G45" s="76">
        <v>1</v>
      </c>
      <c r="H45" s="76">
        <v>2</v>
      </c>
      <c r="I45" s="76">
        <v>3</v>
      </c>
      <c r="V45" s="191"/>
    </row>
    <row r="46" spans="2:22" x14ac:dyDescent="0.25">
      <c r="B46" s="202"/>
      <c r="C46" s="194"/>
      <c r="E46" s="213" t="s">
        <v>60</v>
      </c>
      <c r="F46" s="213"/>
      <c r="G46" s="100"/>
      <c r="H46" s="100"/>
      <c r="I46" s="100"/>
      <c r="J46" s="74" t="s">
        <v>81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191"/>
    </row>
    <row r="47" spans="2:22" x14ac:dyDescent="0.25">
      <c r="B47" s="202"/>
      <c r="C47" s="194"/>
      <c r="E47" s="218" t="s">
        <v>22</v>
      </c>
      <c r="F47" s="218"/>
      <c r="G47" s="105"/>
      <c r="H47" s="105"/>
      <c r="I47" s="105"/>
      <c r="J47" s="199" t="s">
        <v>134</v>
      </c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1"/>
      <c r="V47" s="191"/>
    </row>
    <row r="48" spans="2:22" ht="6" customHeight="1" thickBot="1" x14ac:dyDescent="0.3">
      <c r="B48" s="203"/>
      <c r="C48" s="19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92"/>
    </row>
    <row r="49" spans="1:22" ht="6" customHeight="1" x14ac:dyDescent="0.25">
      <c r="B49" s="214" t="s">
        <v>49</v>
      </c>
      <c r="C49" s="214" t="s">
        <v>50</v>
      </c>
      <c r="V49" s="191">
        <f>MIN(5,MEDIAN(SUM(F52:J52),SUM(K52:O52),SUM(P52:T52)))</f>
        <v>0</v>
      </c>
    </row>
    <row r="50" spans="1:22" ht="15.75" thickBot="1" x14ac:dyDescent="0.3">
      <c r="B50" s="202"/>
      <c r="C50" s="202"/>
      <c r="E50" s="81" t="s">
        <v>51</v>
      </c>
      <c r="F50" s="196">
        <v>1</v>
      </c>
      <c r="G50" s="197"/>
      <c r="H50" s="197"/>
      <c r="I50" s="197"/>
      <c r="J50" s="198"/>
      <c r="K50" s="196">
        <v>2</v>
      </c>
      <c r="L50" s="197"/>
      <c r="M50" s="197"/>
      <c r="N50" s="197"/>
      <c r="O50" s="198"/>
      <c r="P50" s="196">
        <v>3</v>
      </c>
      <c r="Q50" s="197"/>
      <c r="R50" s="197"/>
      <c r="S50" s="197"/>
      <c r="T50" s="198"/>
      <c r="V50" s="191"/>
    </row>
    <row r="51" spans="1:22" x14ac:dyDescent="0.25">
      <c r="B51" s="202"/>
      <c r="C51" s="202"/>
      <c r="E51" s="221" t="s">
        <v>52</v>
      </c>
      <c r="F51" s="82" t="s">
        <v>53</v>
      </c>
      <c r="G51" s="75" t="s">
        <v>54</v>
      </c>
      <c r="H51" s="75" t="s">
        <v>55</v>
      </c>
      <c r="I51" s="75" t="s">
        <v>56</v>
      </c>
      <c r="J51" s="75" t="s">
        <v>57</v>
      </c>
      <c r="K51" s="82" t="s">
        <v>53</v>
      </c>
      <c r="L51" s="75" t="s">
        <v>54</v>
      </c>
      <c r="M51" s="75" t="s">
        <v>55</v>
      </c>
      <c r="N51" s="75" t="s">
        <v>56</v>
      </c>
      <c r="O51" s="75" t="s">
        <v>57</v>
      </c>
      <c r="P51" s="82" t="s">
        <v>53</v>
      </c>
      <c r="Q51" s="75" t="s">
        <v>54</v>
      </c>
      <c r="R51" s="75" t="s">
        <v>55</v>
      </c>
      <c r="S51" s="75" t="s">
        <v>56</v>
      </c>
      <c r="T51" s="75" t="s">
        <v>57</v>
      </c>
      <c r="U51" s="73"/>
      <c r="V51" s="191"/>
    </row>
    <row r="52" spans="1:22" ht="16.149999999999999" customHeight="1" x14ac:dyDescent="0.25">
      <c r="B52" s="202"/>
      <c r="C52" s="202"/>
      <c r="E52" s="222"/>
      <c r="F52" s="107"/>
      <c r="G52" s="105"/>
      <c r="H52" s="105"/>
      <c r="I52" s="105"/>
      <c r="J52" s="105"/>
      <c r="K52" s="107"/>
      <c r="L52" s="105"/>
      <c r="M52" s="105"/>
      <c r="N52" s="105"/>
      <c r="O52" s="105"/>
      <c r="P52" s="107"/>
      <c r="Q52" s="105"/>
      <c r="R52" s="105"/>
      <c r="S52" s="105"/>
      <c r="T52" s="105"/>
      <c r="U52" s="73"/>
      <c r="V52" s="191"/>
    </row>
    <row r="53" spans="1:22" ht="21.6" customHeight="1" thickBot="1" x14ac:dyDescent="0.3">
      <c r="B53" s="203"/>
      <c r="C53" s="203"/>
      <c r="D53" s="78"/>
      <c r="E53" s="77"/>
      <c r="F53" s="79" t="s">
        <v>98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192"/>
    </row>
    <row r="54" spans="1:22" ht="25.15" customHeight="1" thickBot="1" x14ac:dyDescent="0.35">
      <c r="U54" s="94" t="s">
        <v>99</v>
      </c>
      <c r="V54" s="95">
        <f>SUM(V6:V53)</f>
        <v>0</v>
      </c>
    </row>
    <row r="55" spans="1:22" ht="6.75" customHeight="1" x14ac:dyDescent="0.3">
      <c r="U55" s="94"/>
      <c r="V55" s="130"/>
    </row>
    <row r="56" spans="1:22" s="97" customFormat="1" ht="15.6" x14ac:dyDescent="0.3">
      <c r="B56" s="131"/>
      <c r="C56" s="131"/>
      <c r="D56" s="98" t="s">
        <v>100</v>
      </c>
      <c r="I56" s="190">
        <f>'Exam I'!AA42</f>
        <v>0</v>
      </c>
      <c r="J56" s="190"/>
      <c r="K56" s="99" t="s">
        <v>101</v>
      </c>
      <c r="N56" s="190">
        <f>V54</f>
        <v>0</v>
      </c>
      <c r="O56" s="190"/>
      <c r="P56" s="97" t="s">
        <v>102</v>
      </c>
      <c r="Q56" s="190">
        <f>I56+N56</f>
        <v>0</v>
      </c>
      <c r="R56" s="190"/>
      <c r="S56" s="190"/>
      <c r="T56" s="190"/>
    </row>
    <row r="57" spans="1:22" thickBot="1" x14ac:dyDescent="0.35">
      <c r="B57" s="131"/>
      <c r="C57" s="131"/>
    </row>
    <row r="58" spans="1:22" ht="16.5" thickTop="1" thickBot="1" x14ac:dyDescent="0.3">
      <c r="A58" s="220" t="s">
        <v>130</v>
      </c>
      <c r="B58" s="220"/>
      <c r="C58" s="220" t="str">
        <f>IF(Q56&lt;20,"beg-0",IF(Q56&lt;30,"beg-1",IF(Q56&lt;40,"beg-2",IF(Q56&lt;55,"beg-3",IF(Q56&lt;70,"int-1",IF(Q56&lt;95,"int-2",IF(Q56&lt;110,"int-3",IF(Q56&lt;125,"adv-1",IF(Q56&lt;140,"adv-2",IF(Q56&lt;160,"adv-3",IF(Q56&lt;180,"semi pro","pro")))))))))))</f>
        <v>beg-0</v>
      </c>
      <c r="D58" s="220"/>
      <c r="E58" s="220"/>
      <c r="G58" s="220" t="s">
        <v>129</v>
      </c>
      <c r="H58" s="220"/>
      <c r="I58" s="220"/>
      <c r="J58" s="220"/>
      <c r="K58" s="220" t="str">
        <f>IF(Q56&lt;55,"",IF(Q56&lt;85,"Bachelors",IF(Q56&lt;100,"Bachelors w/ Honors",IF(Q56&lt;125,"Masters",IF(Q56&lt;140,"Masters w/ Honors",IF(Q56&lt;180,"Doctorate","Doctorate w/ Honors"))))))</f>
        <v/>
      </c>
      <c r="L58" s="220"/>
      <c r="M58" s="220"/>
      <c r="N58" s="220"/>
      <c r="O58" s="220"/>
      <c r="P58" s="220"/>
      <c r="Q58" s="74"/>
      <c r="T58" s="55" t="s">
        <v>44</v>
      </c>
      <c r="U58" s="74"/>
    </row>
    <row r="59" spans="1:22" ht="15.75" thickTop="1" x14ac:dyDescent="0.25"/>
  </sheetData>
  <mergeCells count="84">
    <mergeCell ref="G58:J58"/>
    <mergeCell ref="K58:P58"/>
    <mergeCell ref="B44:B48"/>
    <mergeCell ref="E47:F47"/>
    <mergeCell ref="E46:F46"/>
    <mergeCell ref="E45:F45"/>
    <mergeCell ref="B49:B53"/>
    <mergeCell ref="C49:C53"/>
    <mergeCell ref="E51:E52"/>
    <mergeCell ref="F50:J50"/>
    <mergeCell ref="A58:B58"/>
    <mergeCell ref="C58:E58"/>
    <mergeCell ref="B39:B43"/>
    <mergeCell ref="C39:C43"/>
    <mergeCell ref="V39:V43"/>
    <mergeCell ref="E40:F40"/>
    <mergeCell ref="E41:F41"/>
    <mergeCell ref="E42:F42"/>
    <mergeCell ref="B34:B38"/>
    <mergeCell ref="C34:C38"/>
    <mergeCell ref="V34:V38"/>
    <mergeCell ref="E35:F35"/>
    <mergeCell ref="E36:F36"/>
    <mergeCell ref="E37:F37"/>
    <mergeCell ref="B24:B28"/>
    <mergeCell ref="C24:C28"/>
    <mergeCell ref="V24:V28"/>
    <mergeCell ref="E25:F25"/>
    <mergeCell ref="E26:F26"/>
    <mergeCell ref="E27:F27"/>
    <mergeCell ref="K25:L25"/>
    <mergeCell ref="I25:J25"/>
    <mergeCell ref="G25:H25"/>
    <mergeCell ref="B29:B33"/>
    <mergeCell ref="C29:C33"/>
    <mergeCell ref="V29:V33"/>
    <mergeCell ref="E30:F30"/>
    <mergeCell ref="E31:F31"/>
    <mergeCell ref="E32:F32"/>
    <mergeCell ref="B16:B19"/>
    <mergeCell ref="C16:C19"/>
    <mergeCell ref="V16:V19"/>
    <mergeCell ref="B20:B23"/>
    <mergeCell ref="C20:C23"/>
    <mergeCell ref="V20:V23"/>
    <mergeCell ref="E21:G21"/>
    <mergeCell ref="E22:G22"/>
    <mergeCell ref="E18:G18"/>
    <mergeCell ref="E17:G17"/>
    <mergeCell ref="B11:B15"/>
    <mergeCell ref="C11:C15"/>
    <mergeCell ref="V11:V15"/>
    <mergeCell ref="E12:F12"/>
    <mergeCell ref="E13:F13"/>
    <mergeCell ref="E14:F14"/>
    <mergeCell ref="I13:J14"/>
    <mergeCell ref="G13:H14"/>
    <mergeCell ref="I12:J12"/>
    <mergeCell ref="G12:H12"/>
    <mergeCell ref="B6:B10"/>
    <mergeCell ref="C6:C10"/>
    <mergeCell ref="V6:V10"/>
    <mergeCell ref="E7:F7"/>
    <mergeCell ref="G7:H7"/>
    <mergeCell ref="I7:J7"/>
    <mergeCell ref="E8:F8"/>
    <mergeCell ref="G8:H9"/>
    <mergeCell ref="I8:J9"/>
    <mergeCell ref="E9:F9"/>
    <mergeCell ref="U3:V3"/>
    <mergeCell ref="C3:P3"/>
    <mergeCell ref="I56:J56"/>
    <mergeCell ref="N56:O56"/>
    <mergeCell ref="Q56:T56"/>
    <mergeCell ref="V49:V53"/>
    <mergeCell ref="V44:V48"/>
    <mergeCell ref="C44:C48"/>
    <mergeCell ref="P50:T50"/>
    <mergeCell ref="K50:O50"/>
    <mergeCell ref="M27:U27"/>
    <mergeCell ref="J32:U32"/>
    <mergeCell ref="J37:U37"/>
    <mergeCell ref="J42:U42"/>
    <mergeCell ref="J47:U47"/>
  </mergeCells>
  <pageMargins left="0.5" right="0.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showGridLines="0" zoomScale="85" zoomScaleNormal="85" workbookViewId="0">
      <selection activeCell="B9" sqref="B9:C9"/>
    </sheetView>
  </sheetViews>
  <sheetFormatPr defaultColWidth="8.85546875" defaultRowHeight="15" x14ac:dyDescent="0.25"/>
  <cols>
    <col min="1" max="1" width="1.28515625" style="1" customWidth="1"/>
    <col min="2" max="2" width="6.28515625" style="1" customWidth="1"/>
    <col min="3" max="3" width="5.28515625" style="1" customWidth="1"/>
    <col min="4" max="13" width="8.7109375" style="1" customWidth="1"/>
    <col min="14" max="14" width="11.42578125" style="1" customWidth="1"/>
    <col min="15" max="16384" width="8.85546875" style="1"/>
  </cols>
  <sheetData>
    <row r="1" spans="2:14" ht="15.6" x14ac:dyDescent="0.3">
      <c r="B1" s="63" t="s">
        <v>93</v>
      </c>
    </row>
    <row r="4" spans="2:14" s="64" customFormat="1" ht="15.75" x14ac:dyDescent="0.25">
      <c r="B4" s="180" t="s">
        <v>28</v>
      </c>
      <c r="C4" s="180"/>
      <c r="D4" s="181" t="str">
        <f>IF('Exam I'!D3&lt;&gt;"",'Exam I'!D3,"")</f>
        <v/>
      </c>
      <c r="E4" s="181"/>
      <c r="F4" s="181"/>
      <c r="G4" s="181"/>
      <c r="H4" s="181"/>
      <c r="I4" s="93"/>
      <c r="J4" s="93"/>
      <c r="K4" s="93"/>
    </row>
    <row r="5" spans="2:14" ht="15.75" thickBot="1" x14ac:dyDescent="0.3"/>
    <row r="6" spans="2:14" s="3" customFormat="1" ht="15.75" thickBot="1" x14ac:dyDescent="0.3">
      <c r="D6" s="68" t="s">
        <v>94</v>
      </c>
      <c r="E6" s="69" t="s">
        <v>84</v>
      </c>
      <c r="F6" s="69" t="s">
        <v>82</v>
      </c>
      <c r="G6" s="69" t="s">
        <v>74</v>
      </c>
      <c r="H6" s="69" t="s">
        <v>71</v>
      </c>
      <c r="I6" s="69" t="s">
        <v>66</v>
      </c>
      <c r="J6" s="69" t="s">
        <v>64</v>
      </c>
      <c r="K6" s="69" t="s">
        <v>61</v>
      </c>
      <c r="L6" s="69" t="s">
        <v>58</v>
      </c>
      <c r="M6" s="70" t="s">
        <v>49</v>
      </c>
      <c r="N6" s="144" t="s">
        <v>48</v>
      </c>
    </row>
    <row r="7" spans="2:14" s="3" customFormat="1" ht="15" customHeight="1" x14ac:dyDescent="0.25">
      <c r="B7" s="184" t="s">
        <v>45</v>
      </c>
      <c r="C7" s="185"/>
      <c r="D7" s="143" t="s">
        <v>89</v>
      </c>
      <c r="E7" s="134" t="s">
        <v>85</v>
      </c>
      <c r="F7" s="134" t="s">
        <v>83</v>
      </c>
      <c r="G7" s="134" t="s">
        <v>75</v>
      </c>
      <c r="H7" s="134" t="s">
        <v>73</v>
      </c>
      <c r="I7" s="134" t="s">
        <v>67</v>
      </c>
      <c r="J7" s="134" t="s">
        <v>65</v>
      </c>
      <c r="K7" s="134" t="s">
        <v>62</v>
      </c>
      <c r="L7" s="134" t="s">
        <v>97</v>
      </c>
      <c r="M7" s="145" t="s">
        <v>50</v>
      </c>
      <c r="N7" s="154" t="s">
        <v>4</v>
      </c>
    </row>
    <row r="8" spans="2:14" s="3" customFormat="1" ht="14.45" customHeight="1" thickBot="1" x14ac:dyDescent="0.3">
      <c r="B8" s="186"/>
      <c r="C8" s="187"/>
      <c r="D8" s="146" t="s">
        <v>144</v>
      </c>
      <c r="E8" s="147" t="s">
        <v>145</v>
      </c>
      <c r="F8" s="147" t="s">
        <v>138</v>
      </c>
      <c r="G8" s="147" t="s">
        <v>138</v>
      </c>
      <c r="H8" s="147" t="s">
        <v>146</v>
      </c>
      <c r="I8" s="147" t="s">
        <v>147</v>
      </c>
      <c r="J8" s="147" t="s">
        <v>147</v>
      </c>
      <c r="K8" s="147" t="s">
        <v>147</v>
      </c>
      <c r="L8" s="147" t="s">
        <v>147</v>
      </c>
      <c r="M8" s="148" t="s">
        <v>148</v>
      </c>
      <c r="N8" s="155" t="s">
        <v>149</v>
      </c>
    </row>
    <row r="9" spans="2:14" x14ac:dyDescent="0.25">
      <c r="B9" s="223"/>
      <c r="C9" s="224"/>
      <c r="D9" s="115" t="str">
        <f>IF(NOT(B9),"",SUM('Exam II(B)'!$V$6:$V$10))</f>
        <v/>
      </c>
      <c r="E9" s="116" t="str">
        <f>IF(NOT(B9),"",SUM('Exam II(B)'!$V$11:$V$15))</f>
        <v/>
      </c>
      <c r="F9" s="116" t="str">
        <f>IF(NOT(B9),"",SUM('Exam II(B)'!$V$16:$V$19))</f>
        <v/>
      </c>
      <c r="G9" s="116" t="str">
        <f>IF(NOT(B9),"",SUM('Exam II(B)'!$V$20:$V$23))</f>
        <v/>
      </c>
      <c r="H9" s="116" t="str">
        <f>IF(NOT(B9),"",SUM('Exam II(B)'!$V$24:$V$28))</f>
        <v/>
      </c>
      <c r="I9" s="116" t="str">
        <f>IF(NOT(B9),"",SUM('Exam II(B)'!$V$29:$V$33))</f>
        <v/>
      </c>
      <c r="J9" s="116" t="str">
        <f>IF(NOT(B9),"",SUM('Exam II(B)'!$V$34:$V$38))</f>
        <v/>
      </c>
      <c r="K9" s="116" t="str">
        <f>IF(NOT(B9),"",SUM('Exam II(B)'!$V$39:$V$43))</f>
        <v/>
      </c>
      <c r="L9" s="116" t="str">
        <f>IF(NOT(B9),"",SUM('Exam II(B)'!$V$44:$V$48))</f>
        <v/>
      </c>
      <c r="M9" s="129" t="str">
        <f>IF(NOT(B9),"",SUM('Exam II(B)'!$V$49:$V$53))</f>
        <v/>
      </c>
      <c r="N9" s="65" t="str">
        <f>IF(NOT(B9),"",SUM('Exam II(B)'!$V$54))</f>
        <v/>
      </c>
    </row>
    <row r="10" spans="2:14" ht="13.9" x14ac:dyDescent="0.3">
      <c r="B10" s="176"/>
      <c r="C10" s="177"/>
      <c r="D10" s="117" t="str">
        <f>IF(NOT(B10),"",SUM('Exam II(B)'!$V$6:$V$10))</f>
        <v/>
      </c>
      <c r="E10" s="118" t="str">
        <f>IF(NOT(B10),"",SUM('Exam II(B)'!$V$11:$V$15))</f>
        <v/>
      </c>
      <c r="F10" s="118" t="str">
        <f>IF(NOT(B10),"",SUM('Exam II(B)'!$V$16:$V$19))</f>
        <v/>
      </c>
      <c r="G10" s="118" t="str">
        <f>IF(NOT(B10),"",SUM('Exam II(B)'!$V$20:$V$23))</f>
        <v/>
      </c>
      <c r="H10" s="118" t="str">
        <f>IF(NOT(B10),"",SUM('Exam II(B)'!$V$24:$V$28))</f>
        <v/>
      </c>
      <c r="I10" s="118" t="str">
        <f>IF(NOT(B10),"",SUM('Exam II(B)'!$V$29:$V$33))</f>
        <v/>
      </c>
      <c r="J10" s="118" t="str">
        <f>IF(NOT(B10),"",SUM('Exam II(B)'!$V$34:$V$38))</f>
        <v/>
      </c>
      <c r="K10" s="118" t="str">
        <f>IF(NOT(B10),"",SUM('Exam II(B)'!$V$39:$V$43))</f>
        <v/>
      </c>
      <c r="L10" s="118" t="str">
        <f>IF(NOT(B10),"",SUM('Exam II(B)'!$V$44:$V$48))</f>
        <v/>
      </c>
      <c r="M10" s="119" t="str">
        <f>IF(NOT(B10),"",SUM('Exam II(B)'!$V$49:$V$53))</f>
        <v/>
      </c>
      <c r="N10" s="66" t="str">
        <f>IF(NOT(B10),"",SUM('Exam II(B)'!$V$54))</f>
        <v/>
      </c>
    </row>
    <row r="11" spans="2:14" ht="13.9" x14ac:dyDescent="0.3">
      <c r="B11" s="176"/>
      <c r="C11" s="177"/>
      <c r="D11" s="117" t="str">
        <f>IF(NOT(B11),"",SUM('Exam II(B)'!$V$6:$V$10))</f>
        <v/>
      </c>
      <c r="E11" s="118" t="str">
        <f>IF(NOT(B11),"",SUM('Exam II(B)'!$V$11:$V$15))</f>
        <v/>
      </c>
      <c r="F11" s="118" t="str">
        <f>IF(NOT(B11),"",SUM('Exam II(B)'!$V$16:$V$19))</f>
        <v/>
      </c>
      <c r="G11" s="118" t="str">
        <f>IF(NOT(B11),"",SUM('Exam II(B)'!$V$20:$V$23))</f>
        <v/>
      </c>
      <c r="H11" s="118" t="str">
        <f>IF(NOT(B11),"",SUM('Exam II(B)'!$V$24:$V$28))</f>
        <v/>
      </c>
      <c r="I11" s="118" t="str">
        <f>IF(NOT(B11),"",SUM('Exam II(B)'!$V$29:$V$33))</f>
        <v/>
      </c>
      <c r="J11" s="118" t="str">
        <f>IF(NOT(B11),"",SUM('Exam II(B)'!$V$34:$V$38))</f>
        <v/>
      </c>
      <c r="K11" s="118" t="str">
        <f>IF(NOT(B11),"",SUM('Exam II(B)'!$V$39:$V$43))</f>
        <v/>
      </c>
      <c r="L11" s="118" t="str">
        <f>IF(NOT(B11),"",SUM('Exam II(B)'!$V$44:$V$48))</f>
        <v/>
      </c>
      <c r="M11" s="119" t="str">
        <f>IF(NOT(B11),"",SUM('Exam II(B)'!$V$49:$V$53))</f>
        <v/>
      </c>
      <c r="N11" s="66" t="str">
        <f>IF(NOT(B11),"",SUM('Exam II(B)'!$V$54))</f>
        <v/>
      </c>
    </row>
    <row r="12" spans="2:14" ht="13.9" x14ac:dyDescent="0.3">
      <c r="B12" s="176"/>
      <c r="C12" s="177"/>
      <c r="D12" s="117" t="str">
        <f>IF(NOT(B12),"",SUM('Exam II(B)'!$V$6:$V$10))</f>
        <v/>
      </c>
      <c r="E12" s="118" t="str">
        <f>IF(NOT(B12),"",SUM('Exam II(B)'!$V$11:$V$15))</f>
        <v/>
      </c>
      <c r="F12" s="118" t="str">
        <f>IF(NOT(B12),"",SUM('Exam II(B)'!$V$16:$V$19))</f>
        <v/>
      </c>
      <c r="G12" s="118" t="str">
        <f>IF(NOT(B12),"",SUM('Exam II(B)'!$V$20:$V$23))</f>
        <v/>
      </c>
      <c r="H12" s="118" t="str">
        <f>IF(NOT(B12),"",SUM('Exam II(B)'!$V$24:$V$28))</f>
        <v/>
      </c>
      <c r="I12" s="118" t="str">
        <f>IF(NOT(B12),"",SUM('Exam II(B)'!$V$29:$V$33))</f>
        <v/>
      </c>
      <c r="J12" s="118" t="str">
        <f>IF(NOT(B12),"",SUM('Exam II(B)'!$V$34:$V$38))</f>
        <v/>
      </c>
      <c r="K12" s="118" t="str">
        <f>IF(NOT(B12),"",SUM('Exam II(B)'!$V$39:$V$43))</f>
        <v/>
      </c>
      <c r="L12" s="118" t="str">
        <f>IF(NOT(B12),"",SUM('Exam II(B)'!$V$44:$V$48))</f>
        <v/>
      </c>
      <c r="M12" s="119" t="str">
        <f>IF(NOT(B12),"",SUM('Exam II(B)'!$V$49:$V$53))</f>
        <v/>
      </c>
      <c r="N12" s="66" t="str">
        <f>IF(NOT(B12),"",SUM('Exam II(B)'!$V$54))</f>
        <v/>
      </c>
    </row>
    <row r="13" spans="2:14" ht="13.9" x14ac:dyDescent="0.3">
      <c r="B13" s="176"/>
      <c r="C13" s="177"/>
      <c r="D13" s="117" t="str">
        <f>IF(NOT(B13),"",SUM('Exam II(B)'!$V$6:$V$10))</f>
        <v/>
      </c>
      <c r="E13" s="118" t="str">
        <f>IF(NOT(B13),"",SUM('Exam II(B)'!$V$11:$V$15))</f>
        <v/>
      </c>
      <c r="F13" s="118" t="str">
        <f>IF(NOT(B13),"",SUM('Exam II(B)'!$V$16:$V$19))</f>
        <v/>
      </c>
      <c r="G13" s="118" t="str">
        <f>IF(NOT(B13),"",SUM('Exam II(B)'!$V$20:$V$23))</f>
        <v/>
      </c>
      <c r="H13" s="118" t="str">
        <f>IF(NOT(B13),"",SUM('Exam II(B)'!$V$24:$V$28))</f>
        <v/>
      </c>
      <c r="I13" s="118" t="str">
        <f>IF(NOT(B13),"",SUM('Exam II(B)'!$V$29:$V$33))</f>
        <v/>
      </c>
      <c r="J13" s="118" t="str">
        <f>IF(NOT(B13),"",SUM('Exam II(B)'!$V$34:$V$38))</f>
        <v/>
      </c>
      <c r="K13" s="118" t="str">
        <f>IF(NOT(B13),"",SUM('Exam II(B)'!$V$39:$V$43))</f>
        <v/>
      </c>
      <c r="L13" s="118" t="str">
        <f>IF(NOT(B13),"",SUM('Exam II(B)'!$V$44:$V$48))</f>
        <v/>
      </c>
      <c r="M13" s="119" t="str">
        <f>IF(NOT(B13),"",SUM('Exam II(B)'!$V$49:$V$53))</f>
        <v/>
      </c>
      <c r="N13" s="66" t="str">
        <f>IF(NOT(B13),"",SUM('Exam II(B)'!$V$54))</f>
        <v/>
      </c>
    </row>
    <row r="14" spans="2:14" ht="13.9" x14ac:dyDescent="0.3">
      <c r="B14" s="176"/>
      <c r="C14" s="177"/>
      <c r="D14" s="117" t="str">
        <f>IF(NOT(B14),"",SUM('Exam II(B)'!$V$6:$V$10))</f>
        <v/>
      </c>
      <c r="E14" s="118" t="str">
        <f>IF(NOT(B14),"",SUM('Exam II(B)'!$V$11:$V$15))</f>
        <v/>
      </c>
      <c r="F14" s="118" t="str">
        <f>IF(NOT(B14),"",SUM('Exam II(B)'!$V$16:$V$19))</f>
        <v/>
      </c>
      <c r="G14" s="118" t="str">
        <f>IF(NOT(B14),"",SUM('Exam II(B)'!$V$20:$V$23))</f>
        <v/>
      </c>
      <c r="H14" s="118" t="str">
        <f>IF(NOT(B14),"",SUM('Exam II(B)'!$V$24:$V$28))</f>
        <v/>
      </c>
      <c r="I14" s="118" t="str">
        <f>IF(NOT(B14),"",SUM('Exam II(B)'!$V$29:$V$33))</f>
        <v/>
      </c>
      <c r="J14" s="118" t="str">
        <f>IF(NOT(B14),"",SUM('Exam II(B)'!$V$34:$V$38))</f>
        <v/>
      </c>
      <c r="K14" s="118" t="str">
        <f>IF(NOT(B14),"",SUM('Exam II(B)'!$V$39:$V$43))</f>
        <v/>
      </c>
      <c r="L14" s="118" t="str">
        <f>IF(NOT(B14),"",SUM('Exam II(B)'!$V$44:$V$48))</f>
        <v/>
      </c>
      <c r="M14" s="119" t="str">
        <f>IF(NOT(B14),"",SUM('Exam II(B)'!$V$49:$V$53))</f>
        <v/>
      </c>
      <c r="N14" s="66" t="str">
        <f>IF(NOT(B14),"",SUM('Exam II(B)'!$V$54))</f>
        <v/>
      </c>
    </row>
    <row r="15" spans="2:14" ht="13.9" x14ac:dyDescent="0.3">
      <c r="B15" s="176"/>
      <c r="C15" s="177"/>
      <c r="D15" s="117" t="str">
        <f>IF(NOT(B15),"",SUM('Exam II(B)'!$V$6:$V$10))</f>
        <v/>
      </c>
      <c r="E15" s="118" t="str">
        <f>IF(NOT(B15),"",SUM('Exam II(B)'!$V$11:$V$15))</f>
        <v/>
      </c>
      <c r="F15" s="118" t="str">
        <f>IF(NOT(B15),"",SUM('Exam II(B)'!$V$16:$V$19))</f>
        <v/>
      </c>
      <c r="G15" s="118" t="str">
        <f>IF(NOT(B15),"",SUM('Exam II(B)'!$V$20:$V$23))</f>
        <v/>
      </c>
      <c r="H15" s="118" t="str">
        <f>IF(NOT(B15),"",SUM('Exam II(B)'!$V$24:$V$28))</f>
        <v/>
      </c>
      <c r="I15" s="118" t="str">
        <f>IF(NOT(B15),"",SUM('Exam II(B)'!$V$29:$V$33))</f>
        <v/>
      </c>
      <c r="J15" s="118" t="str">
        <f>IF(NOT(B15),"",SUM('Exam II(B)'!$V$34:$V$38))</f>
        <v/>
      </c>
      <c r="K15" s="118" t="str">
        <f>IF(NOT(B15),"",SUM('Exam II(B)'!$V$39:$V$43))</f>
        <v/>
      </c>
      <c r="L15" s="118" t="str">
        <f>IF(NOT(B15),"",SUM('Exam II(B)'!$V$44:$V$48))</f>
        <v/>
      </c>
      <c r="M15" s="119" t="str">
        <f>IF(NOT(B15),"",SUM('Exam II(B)'!$V$49:$V$53))</f>
        <v/>
      </c>
      <c r="N15" s="66" t="str">
        <f>IF(NOT(B15),"",SUM('Exam II(B)'!$V$54))</f>
        <v/>
      </c>
    </row>
    <row r="16" spans="2:14" ht="13.9" x14ac:dyDescent="0.3">
      <c r="B16" s="176"/>
      <c r="C16" s="177"/>
      <c r="D16" s="117" t="str">
        <f>IF(NOT(B16),"",SUM('Exam II(B)'!$V$6:$V$10))</f>
        <v/>
      </c>
      <c r="E16" s="118" t="str">
        <f>IF(NOT(B16),"",SUM('Exam II(B)'!$V$11:$V$15))</f>
        <v/>
      </c>
      <c r="F16" s="118" t="str">
        <f>IF(NOT(B16),"",SUM('Exam II(B)'!$V$16:$V$19))</f>
        <v/>
      </c>
      <c r="G16" s="118" t="str">
        <f>IF(NOT(B16),"",SUM('Exam II(B)'!$V$20:$V$23))</f>
        <v/>
      </c>
      <c r="H16" s="118" t="str">
        <f>IF(NOT(B16),"",SUM('Exam II(B)'!$V$24:$V$28))</f>
        <v/>
      </c>
      <c r="I16" s="118" t="str">
        <f>IF(NOT(B16),"",SUM('Exam II(B)'!$V$29:$V$33))</f>
        <v/>
      </c>
      <c r="J16" s="118" t="str">
        <f>IF(NOT(B16),"",SUM('Exam II(B)'!$V$34:$V$38))</f>
        <v/>
      </c>
      <c r="K16" s="118" t="str">
        <f>IF(NOT(B16),"",SUM('Exam II(B)'!$V$39:$V$43))</f>
        <v/>
      </c>
      <c r="L16" s="118" t="str">
        <f>IF(NOT(B16),"",SUM('Exam II(B)'!$V$44:$V$48))</f>
        <v/>
      </c>
      <c r="M16" s="119" t="str">
        <f>IF(NOT(B16),"",SUM('Exam II(B)'!$V$49:$V$53))</f>
        <v/>
      </c>
      <c r="N16" s="66" t="str">
        <f>IF(NOT(B16),"",SUM('Exam II(B)'!$V$54))</f>
        <v/>
      </c>
    </row>
    <row r="17" spans="2:14" ht="13.9" x14ac:dyDescent="0.3">
      <c r="B17" s="176"/>
      <c r="C17" s="177"/>
      <c r="D17" s="117" t="str">
        <f>IF(NOT(B17),"",SUM('Exam II(B)'!$V$6:$V$10))</f>
        <v/>
      </c>
      <c r="E17" s="118" t="str">
        <f>IF(NOT(B17),"",SUM('Exam II(B)'!$V$11:$V$15))</f>
        <v/>
      </c>
      <c r="F17" s="118" t="str">
        <f>IF(NOT(B17),"",SUM('Exam II(B)'!$V$16:$V$19))</f>
        <v/>
      </c>
      <c r="G17" s="118" t="str">
        <f>IF(NOT(B17),"",SUM('Exam II(B)'!$V$20:$V$23))</f>
        <v/>
      </c>
      <c r="H17" s="118" t="str">
        <f>IF(NOT(B17),"",SUM('Exam II(B)'!$V$24:$V$28))</f>
        <v/>
      </c>
      <c r="I17" s="118" t="str">
        <f>IF(NOT(B17),"",SUM('Exam II(B)'!$V$29:$V$33))</f>
        <v/>
      </c>
      <c r="J17" s="118" t="str">
        <f>IF(NOT(B17),"",SUM('Exam II(B)'!$V$34:$V$38))</f>
        <v/>
      </c>
      <c r="K17" s="118" t="str">
        <f>IF(NOT(B17),"",SUM('Exam II(B)'!$V$39:$V$43))</f>
        <v/>
      </c>
      <c r="L17" s="118" t="str">
        <f>IF(NOT(B17),"",SUM('Exam II(B)'!$V$44:$V$48))</f>
        <v/>
      </c>
      <c r="M17" s="119" t="str">
        <f>IF(NOT(B17),"",SUM('Exam II(B)'!$V$49:$V$53))</f>
        <v/>
      </c>
      <c r="N17" s="66" t="str">
        <f>IF(NOT(B17),"",SUM('Exam II(B)'!$V$54))</f>
        <v/>
      </c>
    </row>
    <row r="18" spans="2:14" ht="13.9" x14ac:dyDescent="0.3">
      <c r="B18" s="176"/>
      <c r="C18" s="177"/>
      <c r="D18" s="117" t="str">
        <f>IF(NOT(B18),"",SUM('Exam II(B)'!$V$6:$V$10))</f>
        <v/>
      </c>
      <c r="E18" s="118" t="str">
        <f>IF(NOT(B18),"",SUM('Exam II(B)'!$V$11:$V$15))</f>
        <v/>
      </c>
      <c r="F18" s="118" t="str">
        <f>IF(NOT(B18),"",SUM('Exam II(B)'!$V$16:$V$19))</f>
        <v/>
      </c>
      <c r="G18" s="118" t="str">
        <f>IF(NOT(B18),"",SUM('Exam II(B)'!$V$20:$V$23))</f>
        <v/>
      </c>
      <c r="H18" s="118" t="str">
        <f>IF(NOT(B18),"",SUM('Exam II(B)'!$V$24:$V$28))</f>
        <v/>
      </c>
      <c r="I18" s="118" t="str">
        <f>IF(NOT(B18),"",SUM('Exam II(B)'!$V$29:$V$33))</f>
        <v/>
      </c>
      <c r="J18" s="118" t="str">
        <f>IF(NOT(B18),"",SUM('Exam II(B)'!$V$34:$V$38))</f>
        <v/>
      </c>
      <c r="K18" s="118" t="str">
        <f>IF(NOT(B18),"",SUM('Exam II(B)'!$V$39:$V$43))</f>
        <v/>
      </c>
      <c r="L18" s="118" t="str">
        <f>IF(NOT(B18),"",SUM('Exam II(B)'!$V$44:$V$48))</f>
        <v/>
      </c>
      <c r="M18" s="119" t="str">
        <f>IF(NOT(B18),"",SUM('Exam II(B)'!$V$49:$V$53))</f>
        <v/>
      </c>
      <c r="N18" s="66" t="str">
        <f>IF(NOT(B18),"",SUM('Exam II(B)'!$V$54))</f>
        <v/>
      </c>
    </row>
    <row r="19" spans="2:14" ht="13.9" x14ac:dyDescent="0.3">
      <c r="B19" s="176"/>
      <c r="C19" s="177"/>
      <c r="D19" s="117" t="str">
        <f>IF(NOT(B19),"",SUM('Exam II(B)'!$V$6:$V$10))</f>
        <v/>
      </c>
      <c r="E19" s="118" t="str">
        <f>IF(NOT(B19),"",SUM('Exam II(B)'!$V$11:$V$15))</f>
        <v/>
      </c>
      <c r="F19" s="118" t="str">
        <f>IF(NOT(B19),"",SUM('Exam II(B)'!$V$16:$V$19))</f>
        <v/>
      </c>
      <c r="G19" s="118" t="str">
        <f>IF(NOT(B19),"",SUM('Exam II(B)'!$V$20:$V$23))</f>
        <v/>
      </c>
      <c r="H19" s="118" t="str">
        <f>IF(NOT(B19),"",SUM('Exam II(B)'!$V$24:$V$28))</f>
        <v/>
      </c>
      <c r="I19" s="118" t="str">
        <f>IF(NOT(B19),"",SUM('Exam II(B)'!$V$29:$V$33))</f>
        <v/>
      </c>
      <c r="J19" s="118" t="str">
        <f>IF(NOT(B19),"",SUM('Exam II(B)'!$V$34:$V$38))</f>
        <v/>
      </c>
      <c r="K19" s="118" t="str">
        <f>IF(NOT(B19),"",SUM('Exam II(B)'!$V$39:$V$43))</f>
        <v/>
      </c>
      <c r="L19" s="118" t="str">
        <f>IF(NOT(B19),"",SUM('Exam II(B)'!$V$44:$V$48))</f>
        <v/>
      </c>
      <c r="M19" s="119" t="str">
        <f>IF(NOT(B19),"",SUM('Exam II(B)'!$V$49:$V$53))</f>
        <v/>
      </c>
      <c r="N19" s="66" t="str">
        <f>IF(NOT(B19),"",SUM('Exam II(B)'!$V$54))</f>
        <v/>
      </c>
    </row>
    <row r="20" spans="2:14" ht="13.9" x14ac:dyDescent="0.3">
      <c r="B20" s="176"/>
      <c r="C20" s="177"/>
      <c r="D20" s="117" t="str">
        <f>IF(NOT(B20),"",SUM('Exam II(B)'!$V$6:$V$10))</f>
        <v/>
      </c>
      <c r="E20" s="118" t="str">
        <f>IF(NOT(B20),"",SUM('Exam II(B)'!$V$11:$V$15))</f>
        <v/>
      </c>
      <c r="F20" s="118" t="str">
        <f>IF(NOT(B20),"",SUM('Exam II(B)'!$V$16:$V$19))</f>
        <v/>
      </c>
      <c r="G20" s="118" t="str">
        <f>IF(NOT(B20),"",SUM('Exam II(B)'!$V$20:$V$23))</f>
        <v/>
      </c>
      <c r="H20" s="118" t="str">
        <f>IF(NOT(B20),"",SUM('Exam II(B)'!$V$24:$V$28))</f>
        <v/>
      </c>
      <c r="I20" s="118" t="str">
        <f>IF(NOT(B20),"",SUM('Exam II(B)'!$V$29:$V$33))</f>
        <v/>
      </c>
      <c r="J20" s="118" t="str">
        <f>IF(NOT(B20),"",SUM('Exam II(B)'!$V$34:$V$38))</f>
        <v/>
      </c>
      <c r="K20" s="118" t="str">
        <f>IF(NOT(B20),"",SUM('Exam II(B)'!$V$39:$V$43))</f>
        <v/>
      </c>
      <c r="L20" s="118" t="str">
        <f>IF(NOT(B20),"",SUM('Exam II(B)'!$V$44:$V$48))</f>
        <v/>
      </c>
      <c r="M20" s="119" t="str">
        <f>IF(NOT(B20),"",SUM('Exam II(B)'!$V$49:$V$53))</f>
        <v/>
      </c>
      <c r="N20" s="66" t="str">
        <f>IF(NOT(B20),"",SUM('Exam II(B)'!$V$54))</f>
        <v/>
      </c>
    </row>
    <row r="21" spans="2:14" ht="13.9" x14ac:dyDescent="0.3">
      <c r="B21" s="176"/>
      <c r="C21" s="177"/>
      <c r="D21" s="117" t="str">
        <f>IF(NOT(B21),"",SUM('Exam II(B)'!$V$6:$V$10))</f>
        <v/>
      </c>
      <c r="E21" s="118" t="str">
        <f>IF(NOT(B21),"",SUM('Exam II(B)'!$V$11:$V$15))</f>
        <v/>
      </c>
      <c r="F21" s="118" t="str">
        <f>IF(NOT(B21),"",SUM('Exam II(B)'!$V$16:$V$19))</f>
        <v/>
      </c>
      <c r="G21" s="118" t="str">
        <f>IF(NOT(B21),"",SUM('Exam II(B)'!$V$20:$V$23))</f>
        <v/>
      </c>
      <c r="H21" s="118" t="str">
        <f>IF(NOT(B21),"",SUM('Exam II(B)'!$V$24:$V$28))</f>
        <v/>
      </c>
      <c r="I21" s="118" t="str">
        <f>IF(NOT(B21),"",SUM('Exam II(B)'!$V$29:$V$33))</f>
        <v/>
      </c>
      <c r="J21" s="118" t="str">
        <f>IF(NOT(B21),"",SUM('Exam II(B)'!$V$34:$V$38))</f>
        <v/>
      </c>
      <c r="K21" s="118" t="str">
        <f>IF(NOT(B21),"",SUM('Exam II(B)'!$V$39:$V$43))</f>
        <v/>
      </c>
      <c r="L21" s="118" t="str">
        <f>IF(NOT(B21),"",SUM('Exam II(B)'!$V$44:$V$48))</f>
        <v/>
      </c>
      <c r="M21" s="119" t="str">
        <f>IF(NOT(B21),"",SUM('Exam II(B)'!$V$49:$V$53))</f>
        <v/>
      </c>
      <c r="N21" s="66" t="str">
        <f>IF(NOT(B21),"",SUM('Exam II(B)'!$V$54))</f>
        <v/>
      </c>
    </row>
    <row r="22" spans="2:14" ht="13.9" x14ac:dyDescent="0.3">
      <c r="B22" s="176"/>
      <c r="C22" s="177"/>
      <c r="D22" s="117" t="str">
        <f>IF(NOT(B22),"",SUM('Exam II(B)'!$V$6:$V$10))</f>
        <v/>
      </c>
      <c r="E22" s="118" t="str">
        <f>IF(NOT(B22),"",SUM('Exam II(B)'!$V$11:$V$15))</f>
        <v/>
      </c>
      <c r="F22" s="118" t="str">
        <f>IF(NOT(B22),"",SUM('Exam II(B)'!$V$16:$V$19))</f>
        <v/>
      </c>
      <c r="G22" s="118" t="str">
        <f>IF(NOT(B22),"",SUM('Exam II(B)'!$V$20:$V$23))</f>
        <v/>
      </c>
      <c r="H22" s="118" t="str">
        <f>IF(NOT(B22),"",SUM('Exam II(B)'!$V$24:$V$28))</f>
        <v/>
      </c>
      <c r="I22" s="118" t="str">
        <f>IF(NOT(B22),"",SUM('Exam II(B)'!$V$29:$V$33))</f>
        <v/>
      </c>
      <c r="J22" s="118" t="str">
        <f>IF(NOT(B22),"",SUM('Exam II(B)'!$V$34:$V$38))</f>
        <v/>
      </c>
      <c r="K22" s="118" t="str">
        <f>IF(NOT(B22),"",SUM('Exam II(B)'!$V$39:$V$43))</f>
        <v/>
      </c>
      <c r="L22" s="118" t="str">
        <f>IF(NOT(B22),"",SUM('Exam II(B)'!$V$44:$V$48))</f>
        <v/>
      </c>
      <c r="M22" s="119" t="str">
        <f>IF(NOT(B22),"",SUM('Exam II(B)'!$V$49:$V$53))</f>
        <v/>
      </c>
      <c r="N22" s="66" t="str">
        <f>IF(NOT(B22),"",SUM('Exam II(B)'!$V$54))</f>
        <v/>
      </c>
    </row>
    <row r="23" spans="2:14" ht="13.9" x14ac:dyDescent="0.3">
      <c r="B23" s="176"/>
      <c r="C23" s="177"/>
      <c r="D23" s="117" t="str">
        <f>IF(NOT(B23),"",SUM('Exam II(B)'!$V$6:$V$10))</f>
        <v/>
      </c>
      <c r="E23" s="118" t="str">
        <f>IF(NOT(B23),"",SUM('Exam II(B)'!$V$11:$V$15))</f>
        <v/>
      </c>
      <c r="F23" s="118" t="str">
        <f>IF(NOT(B23),"",SUM('Exam II(B)'!$V$16:$V$19))</f>
        <v/>
      </c>
      <c r="G23" s="118" t="str">
        <f>IF(NOT(B23),"",SUM('Exam II(B)'!$V$20:$V$23))</f>
        <v/>
      </c>
      <c r="H23" s="118" t="str">
        <f>IF(NOT(B23),"",SUM('Exam II(B)'!$V$24:$V$28))</f>
        <v/>
      </c>
      <c r="I23" s="118" t="str">
        <f>IF(NOT(B23),"",SUM('Exam II(B)'!$V$29:$V$33))</f>
        <v/>
      </c>
      <c r="J23" s="118" t="str">
        <f>IF(NOT(B23),"",SUM('Exam II(B)'!$V$34:$V$38))</f>
        <v/>
      </c>
      <c r="K23" s="118" t="str">
        <f>IF(NOT(B23),"",SUM('Exam II(B)'!$V$39:$V$43))</f>
        <v/>
      </c>
      <c r="L23" s="118" t="str">
        <f>IF(NOT(B23),"",SUM('Exam II(B)'!$V$44:$V$48))</f>
        <v/>
      </c>
      <c r="M23" s="119" t="str">
        <f>IF(NOT(B23),"",SUM('Exam II(B)'!$V$49:$V$53))</f>
        <v/>
      </c>
      <c r="N23" s="66" t="str">
        <f>IF(NOT(B23),"",SUM('Exam II(B)'!$V$54))</f>
        <v/>
      </c>
    </row>
    <row r="24" spans="2:14" ht="13.9" x14ac:dyDescent="0.3">
      <c r="B24" s="176"/>
      <c r="C24" s="177"/>
      <c r="D24" s="117" t="str">
        <f>IF(NOT(B24),"",SUM('Exam II(B)'!$V$6:$V$10))</f>
        <v/>
      </c>
      <c r="E24" s="118" t="str">
        <f>IF(NOT(B24),"",SUM('Exam II(B)'!$V$11:$V$15))</f>
        <v/>
      </c>
      <c r="F24" s="118" t="str">
        <f>IF(NOT(B24),"",SUM('Exam II(B)'!$V$16:$V$19))</f>
        <v/>
      </c>
      <c r="G24" s="118" t="str">
        <f>IF(NOT(B24),"",SUM('Exam II(B)'!$V$20:$V$23))</f>
        <v/>
      </c>
      <c r="H24" s="118" t="str">
        <f>IF(NOT(B24),"",SUM('Exam II(B)'!$V$24:$V$28))</f>
        <v/>
      </c>
      <c r="I24" s="118" t="str">
        <f>IF(NOT(B24),"",SUM('Exam II(B)'!$V$29:$V$33))</f>
        <v/>
      </c>
      <c r="J24" s="118" t="str">
        <f>IF(NOT(B24),"",SUM('Exam II(B)'!$V$34:$V$38))</f>
        <v/>
      </c>
      <c r="K24" s="118" t="str">
        <f>IF(NOT(B24),"",SUM('Exam II(B)'!$V$39:$V$43))</f>
        <v/>
      </c>
      <c r="L24" s="118" t="str">
        <f>IF(NOT(B24),"",SUM('Exam II(B)'!$V$44:$V$48))</f>
        <v/>
      </c>
      <c r="M24" s="119" t="str">
        <f>IF(NOT(B24),"",SUM('Exam II(B)'!$V$49:$V$53))</f>
        <v/>
      </c>
      <c r="N24" s="66" t="str">
        <f>IF(NOT(B24),"",SUM('Exam II(B)'!$V$54))</f>
        <v/>
      </c>
    </row>
    <row r="25" spans="2:14" ht="13.9" x14ac:dyDescent="0.3">
      <c r="B25" s="176"/>
      <c r="C25" s="177"/>
      <c r="D25" s="117" t="str">
        <f>IF(NOT(B25),"",SUM('Exam II(B)'!$V$6:$V$10))</f>
        <v/>
      </c>
      <c r="E25" s="118" t="str">
        <f>IF(NOT(B25),"",SUM('Exam II(B)'!$V$11:$V$15))</f>
        <v/>
      </c>
      <c r="F25" s="118" t="str">
        <f>IF(NOT(B25),"",SUM('Exam II(B)'!$V$16:$V$19))</f>
        <v/>
      </c>
      <c r="G25" s="118" t="str">
        <f>IF(NOT(B25),"",SUM('Exam II(B)'!$V$20:$V$23))</f>
        <v/>
      </c>
      <c r="H25" s="118" t="str">
        <f>IF(NOT(B25),"",SUM('Exam II(B)'!$V$24:$V$28))</f>
        <v/>
      </c>
      <c r="I25" s="118" t="str">
        <f>IF(NOT(B25),"",SUM('Exam II(B)'!$V$29:$V$33))</f>
        <v/>
      </c>
      <c r="J25" s="118" t="str">
        <f>IF(NOT(B25),"",SUM('Exam II(B)'!$V$34:$V$38))</f>
        <v/>
      </c>
      <c r="K25" s="118" t="str">
        <f>IF(NOT(B25),"",SUM('Exam II(B)'!$V$39:$V$43))</f>
        <v/>
      </c>
      <c r="L25" s="118" t="str">
        <f>IF(NOT(B25),"",SUM('Exam II(B)'!$V$44:$V$48))</f>
        <v/>
      </c>
      <c r="M25" s="119" t="str">
        <f>IF(NOT(B25),"",SUM('Exam II(B)'!$V$49:$V$53))</f>
        <v/>
      </c>
      <c r="N25" s="66" t="str">
        <f>IF(NOT(B25),"",SUM('Exam II(B)'!$V$54))</f>
        <v/>
      </c>
    </row>
    <row r="26" spans="2:14" ht="13.9" x14ac:dyDescent="0.3">
      <c r="B26" s="176"/>
      <c r="C26" s="177"/>
      <c r="D26" s="117" t="str">
        <f>IF(NOT(B26),"",SUM('Exam II(B)'!$V$6:$V$10))</f>
        <v/>
      </c>
      <c r="E26" s="118" t="str">
        <f>IF(NOT(B26),"",SUM('Exam II(B)'!$V$11:$V$15))</f>
        <v/>
      </c>
      <c r="F26" s="118" t="str">
        <f>IF(NOT(B26),"",SUM('Exam II(B)'!$V$16:$V$19))</f>
        <v/>
      </c>
      <c r="G26" s="118" t="str">
        <f>IF(NOT(B26),"",SUM('Exam II(B)'!$V$20:$V$23))</f>
        <v/>
      </c>
      <c r="H26" s="118" t="str">
        <f>IF(NOT(B26),"",SUM('Exam II(B)'!$V$24:$V$28))</f>
        <v/>
      </c>
      <c r="I26" s="118" t="str">
        <f>IF(NOT(B26),"",SUM('Exam II(B)'!$V$29:$V$33))</f>
        <v/>
      </c>
      <c r="J26" s="118" t="str">
        <f>IF(NOT(B26),"",SUM('Exam II(B)'!$V$34:$V$38))</f>
        <v/>
      </c>
      <c r="K26" s="118" t="str">
        <f>IF(NOT(B26),"",SUM('Exam II(B)'!$V$39:$V$43))</f>
        <v/>
      </c>
      <c r="L26" s="118" t="str">
        <f>IF(NOT(B26),"",SUM('Exam II(B)'!$V$44:$V$48))</f>
        <v/>
      </c>
      <c r="M26" s="119" t="str">
        <f>IF(NOT(B26),"",SUM('Exam II(B)'!$V$49:$V$53))</f>
        <v/>
      </c>
      <c r="N26" s="66" t="str">
        <f>IF(NOT(B26),"",SUM('Exam II(B)'!$V$54))</f>
        <v/>
      </c>
    </row>
    <row r="27" spans="2:14" ht="13.9" x14ac:dyDescent="0.3">
      <c r="B27" s="176"/>
      <c r="C27" s="177"/>
      <c r="D27" s="117" t="str">
        <f>IF(NOT(B27),"",SUM('Exam II(B)'!$V$6:$V$10))</f>
        <v/>
      </c>
      <c r="E27" s="118" t="str">
        <f>IF(NOT(B27),"",SUM('Exam II(B)'!$V$11:$V$15))</f>
        <v/>
      </c>
      <c r="F27" s="118" t="str">
        <f>IF(NOT(B27),"",SUM('Exam II(B)'!$V$16:$V$19))</f>
        <v/>
      </c>
      <c r="G27" s="118" t="str">
        <f>IF(NOT(B27),"",SUM('Exam II(B)'!$V$20:$V$23))</f>
        <v/>
      </c>
      <c r="H27" s="118" t="str">
        <f>IF(NOT(B27),"",SUM('Exam II(B)'!$V$24:$V$28))</f>
        <v/>
      </c>
      <c r="I27" s="118" t="str">
        <f>IF(NOT(B27),"",SUM('Exam II(B)'!$V$29:$V$33))</f>
        <v/>
      </c>
      <c r="J27" s="118" t="str">
        <f>IF(NOT(B27),"",SUM('Exam II(B)'!$V$34:$V$38))</f>
        <v/>
      </c>
      <c r="K27" s="118" t="str">
        <f>IF(NOT(B27),"",SUM('Exam II(B)'!$V$39:$V$43))</f>
        <v/>
      </c>
      <c r="L27" s="118" t="str">
        <f>IF(NOT(B27),"",SUM('Exam II(B)'!$V$44:$V$48))</f>
        <v/>
      </c>
      <c r="M27" s="119" t="str">
        <f>IF(NOT(B27),"",SUM('Exam II(B)'!$V$49:$V$53))</f>
        <v/>
      </c>
      <c r="N27" s="66" t="str">
        <f>IF(NOT(B27),"",SUM('Exam II(B)'!$V$54))</f>
        <v/>
      </c>
    </row>
    <row r="28" spans="2:14" ht="13.9" x14ac:dyDescent="0.3">
      <c r="B28" s="176"/>
      <c r="C28" s="177"/>
      <c r="D28" s="117" t="str">
        <f>IF(NOT(B28),"",SUM('Exam II(B)'!$V$6:$V$10))</f>
        <v/>
      </c>
      <c r="E28" s="118" t="str">
        <f>IF(NOT(B28),"",SUM('Exam II(B)'!$V$11:$V$15))</f>
        <v/>
      </c>
      <c r="F28" s="118" t="str">
        <f>IF(NOT(B28),"",SUM('Exam II(B)'!$V$16:$V$19))</f>
        <v/>
      </c>
      <c r="G28" s="118" t="str">
        <f>IF(NOT(B28),"",SUM('Exam II(B)'!$V$20:$V$23))</f>
        <v/>
      </c>
      <c r="H28" s="118" t="str">
        <f>IF(NOT(B28),"",SUM('Exam II(B)'!$V$24:$V$28))</f>
        <v/>
      </c>
      <c r="I28" s="118" t="str">
        <f>IF(NOT(B28),"",SUM('Exam II(B)'!$V$29:$V$33))</f>
        <v/>
      </c>
      <c r="J28" s="118" t="str">
        <f>IF(NOT(B28),"",SUM('Exam II(B)'!$V$34:$V$38))</f>
        <v/>
      </c>
      <c r="K28" s="118" t="str">
        <f>IF(NOT(B28),"",SUM('Exam II(B)'!$V$39:$V$43))</f>
        <v/>
      </c>
      <c r="L28" s="118" t="str">
        <f>IF(NOT(B28),"",SUM('Exam II(B)'!$V$44:$V$48))</f>
        <v/>
      </c>
      <c r="M28" s="119" t="str">
        <f>IF(NOT(B28),"",SUM('Exam II(B)'!$V$49:$V$53))</f>
        <v/>
      </c>
      <c r="N28" s="66" t="str">
        <f>IF(NOT(B28),"",SUM('Exam II(B)'!$V$54))</f>
        <v/>
      </c>
    </row>
    <row r="29" spans="2:14" ht="13.9" x14ac:dyDescent="0.3">
      <c r="B29" s="176"/>
      <c r="C29" s="177"/>
      <c r="D29" s="117" t="str">
        <f>IF(NOT(B29),"",SUM('Exam II(B)'!$V$6:$V$10))</f>
        <v/>
      </c>
      <c r="E29" s="118" t="str">
        <f>IF(NOT(B29),"",SUM('Exam II(B)'!$V$11:$V$15))</f>
        <v/>
      </c>
      <c r="F29" s="118" t="str">
        <f>IF(NOT(B29),"",SUM('Exam II(B)'!$V$16:$V$19))</f>
        <v/>
      </c>
      <c r="G29" s="118" t="str">
        <f>IF(NOT(B29),"",SUM('Exam II(B)'!$V$20:$V$23))</f>
        <v/>
      </c>
      <c r="H29" s="118" t="str">
        <f>IF(NOT(B29),"",SUM('Exam II(B)'!$V$24:$V$28))</f>
        <v/>
      </c>
      <c r="I29" s="118" t="str">
        <f>IF(NOT(B29),"",SUM('Exam II(B)'!$V$29:$V$33))</f>
        <v/>
      </c>
      <c r="J29" s="118" t="str">
        <f>IF(NOT(B29),"",SUM('Exam II(B)'!$V$34:$V$38))</f>
        <v/>
      </c>
      <c r="K29" s="118" t="str">
        <f>IF(NOT(B29),"",SUM('Exam II(B)'!$V$39:$V$43))</f>
        <v/>
      </c>
      <c r="L29" s="118" t="str">
        <f>IF(NOT(B29),"",SUM('Exam II(B)'!$V$44:$V$48))</f>
        <v/>
      </c>
      <c r="M29" s="119" t="str">
        <f>IF(NOT(B29),"",SUM('Exam II(B)'!$V$49:$V$53))</f>
        <v/>
      </c>
      <c r="N29" s="66" t="str">
        <f>IF(NOT(B29),"",SUM('Exam II(B)'!$V$54))</f>
        <v/>
      </c>
    </row>
    <row r="30" spans="2:14" ht="13.9" x14ac:dyDescent="0.3">
      <c r="B30" s="176"/>
      <c r="C30" s="177"/>
      <c r="D30" s="117" t="str">
        <f>IF(NOT(B30),"",SUM('Exam II(B)'!$V$6:$V$10))</f>
        <v/>
      </c>
      <c r="E30" s="118" t="str">
        <f>IF(NOT(B30),"",SUM('Exam II(B)'!$V$11:$V$15))</f>
        <v/>
      </c>
      <c r="F30" s="118" t="str">
        <f>IF(NOT(B30),"",SUM('Exam II(B)'!$V$16:$V$19))</f>
        <v/>
      </c>
      <c r="G30" s="118" t="str">
        <f>IF(NOT(B30),"",SUM('Exam II(B)'!$V$20:$V$23))</f>
        <v/>
      </c>
      <c r="H30" s="118" t="str">
        <f>IF(NOT(B30),"",SUM('Exam II(B)'!$V$24:$V$28))</f>
        <v/>
      </c>
      <c r="I30" s="118" t="str">
        <f>IF(NOT(B30),"",SUM('Exam II(B)'!$V$29:$V$33))</f>
        <v/>
      </c>
      <c r="J30" s="118" t="str">
        <f>IF(NOT(B30),"",SUM('Exam II(B)'!$V$34:$V$38))</f>
        <v/>
      </c>
      <c r="K30" s="118" t="str">
        <f>IF(NOT(B30),"",SUM('Exam II(B)'!$V$39:$V$43))</f>
        <v/>
      </c>
      <c r="L30" s="118" t="str">
        <f>IF(NOT(B30),"",SUM('Exam II(B)'!$V$44:$V$48))</f>
        <v/>
      </c>
      <c r="M30" s="119" t="str">
        <f>IF(NOT(B30),"",SUM('Exam II(B)'!$V$49:$V$53))</f>
        <v/>
      </c>
      <c r="N30" s="66" t="str">
        <f>IF(NOT(B30),"",SUM('Exam II(B)'!$V$54))</f>
        <v/>
      </c>
    </row>
    <row r="31" spans="2:14" ht="13.9" x14ac:dyDescent="0.3">
      <c r="B31" s="176"/>
      <c r="C31" s="177"/>
      <c r="D31" s="117" t="str">
        <f>IF(NOT(B31),"",SUM('Exam II(B)'!$V$6:$V$10))</f>
        <v/>
      </c>
      <c r="E31" s="118" t="str">
        <f>IF(NOT(B31),"",SUM('Exam II(B)'!$V$11:$V$15))</f>
        <v/>
      </c>
      <c r="F31" s="118" t="str">
        <f>IF(NOT(B31),"",SUM('Exam II(B)'!$V$16:$V$19))</f>
        <v/>
      </c>
      <c r="G31" s="118" t="str">
        <f>IF(NOT(B31),"",SUM('Exam II(B)'!$V$20:$V$23))</f>
        <v/>
      </c>
      <c r="H31" s="118" t="str">
        <f>IF(NOT(B31),"",SUM('Exam II(B)'!$V$24:$V$28))</f>
        <v/>
      </c>
      <c r="I31" s="118" t="str">
        <f>IF(NOT(B31),"",SUM('Exam II(B)'!$V$29:$V$33))</f>
        <v/>
      </c>
      <c r="J31" s="118" t="str">
        <f>IF(NOT(B31),"",SUM('Exam II(B)'!$V$34:$V$38))</f>
        <v/>
      </c>
      <c r="K31" s="118" t="str">
        <f>IF(NOT(B31),"",SUM('Exam II(B)'!$V$39:$V$43))</f>
        <v/>
      </c>
      <c r="L31" s="118" t="str">
        <f>IF(NOT(B31),"",SUM('Exam II(B)'!$V$44:$V$48))</f>
        <v/>
      </c>
      <c r="M31" s="119" t="str">
        <f>IF(NOT(B31),"",SUM('Exam II(B)'!$V$49:$V$53))</f>
        <v/>
      </c>
      <c r="N31" s="66" t="str">
        <f>IF(NOT(B31),"",SUM('Exam II(B)'!$V$54))</f>
        <v/>
      </c>
    </row>
    <row r="32" spans="2:14" ht="13.9" x14ac:dyDescent="0.3">
      <c r="B32" s="176"/>
      <c r="C32" s="177"/>
      <c r="D32" s="117" t="str">
        <f>IF(NOT(B32),"",SUM('Exam II(B)'!$V$6:$V$10))</f>
        <v/>
      </c>
      <c r="E32" s="118" t="str">
        <f>IF(NOT(B32),"",SUM('Exam II(B)'!$V$11:$V$15))</f>
        <v/>
      </c>
      <c r="F32" s="118" t="str">
        <f>IF(NOT(B32),"",SUM('Exam II(B)'!$V$16:$V$19))</f>
        <v/>
      </c>
      <c r="G32" s="118" t="str">
        <f>IF(NOT(B32),"",SUM('Exam II(B)'!$V$20:$V$23))</f>
        <v/>
      </c>
      <c r="H32" s="118" t="str">
        <f>IF(NOT(B32),"",SUM('Exam II(B)'!$V$24:$V$28))</f>
        <v/>
      </c>
      <c r="I32" s="118" t="str">
        <f>IF(NOT(B32),"",SUM('Exam II(B)'!$V$29:$V$33))</f>
        <v/>
      </c>
      <c r="J32" s="118" t="str">
        <f>IF(NOT(B32),"",SUM('Exam II(B)'!$V$34:$V$38))</f>
        <v/>
      </c>
      <c r="K32" s="118" t="str">
        <f>IF(NOT(B32),"",SUM('Exam II(B)'!$V$39:$V$43))</f>
        <v/>
      </c>
      <c r="L32" s="118" t="str">
        <f>IF(NOT(B32),"",SUM('Exam II(B)'!$V$44:$V$48))</f>
        <v/>
      </c>
      <c r="M32" s="119" t="str">
        <f>IF(NOT(B32),"",SUM('Exam II(B)'!$V$49:$V$53))</f>
        <v/>
      </c>
      <c r="N32" s="66" t="str">
        <f>IF(NOT(B32),"",SUM('Exam II(B)'!$V$54))</f>
        <v/>
      </c>
    </row>
    <row r="33" spans="2:14" ht="14.45" thickBot="1" x14ac:dyDescent="0.35">
      <c r="B33" s="178"/>
      <c r="C33" s="179"/>
      <c r="D33" s="126" t="str">
        <f>IF(NOT(B33),"",SUM('Exam II(B)'!$V$6:$V$10))</f>
        <v/>
      </c>
      <c r="E33" s="127" t="str">
        <f>IF(NOT(B33),"",SUM('Exam II(B)'!$V$11:$V$15))</f>
        <v/>
      </c>
      <c r="F33" s="127" t="str">
        <f>IF(NOT(B33),"",SUM('Exam II(B)'!$V$16:$V$19))</f>
        <v/>
      </c>
      <c r="G33" s="127" t="str">
        <f>IF(NOT(B33),"",SUM('Exam II(B)'!$V$20:$V$23))</f>
        <v/>
      </c>
      <c r="H33" s="127" t="str">
        <f>IF(NOT(B33),"",SUM('Exam II(B)'!$V$24:$V$28))</f>
        <v/>
      </c>
      <c r="I33" s="127" t="str">
        <f>IF(NOT(B33),"",SUM('Exam II(B)'!$V$29:$V$33))</f>
        <v/>
      </c>
      <c r="J33" s="127" t="str">
        <f>IF(NOT(B33),"",SUM('Exam II(B)'!$V$34:$V$38))</f>
        <v/>
      </c>
      <c r="K33" s="127" t="str">
        <f>IF(NOT(B33),"",SUM('Exam II(B)'!$V$39:$V$43))</f>
        <v/>
      </c>
      <c r="L33" s="127" t="str">
        <f>IF(NOT(B33),"",SUM('Exam II(B)'!$V$44:$V$48))</f>
        <v/>
      </c>
      <c r="M33" s="128" t="str">
        <f>IF(NOT(B33),"",SUM('Exam II(B)'!$V$49:$V$53))</f>
        <v/>
      </c>
      <c r="N33" s="67" t="str">
        <f>IF(NOT(B33),"",SUM('Exam II(B)'!$V$54))</f>
        <v/>
      </c>
    </row>
    <row r="34" spans="2:14" ht="13.9" x14ac:dyDescent="0.3">
      <c r="B34" s="175"/>
      <c r="C34" s="175"/>
    </row>
    <row r="35" spans="2:14" ht="13.9" customHeight="1" x14ac:dyDescent="0.3">
      <c r="B35" s="1" t="s">
        <v>125</v>
      </c>
    </row>
    <row r="36" spans="2:14" ht="13.9" customHeight="1" x14ac:dyDescent="0.25">
      <c r="B36" s="1" t="s">
        <v>126</v>
      </c>
    </row>
    <row r="37" spans="2:14" ht="13.9" customHeight="1" x14ac:dyDescent="0.3">
      <c r="B37" s="1" t="s">
        <v>127</v>
      </c>
    </row>
    <row r="38" spans="2:14" ht="13.9" x14ac:dyDescent="0.3">
      <c r="B38" s="175"/>
      <c r="C38" s="175"/>
    </row>
    <row r="39" spans="2:14" ht="13.9" x14ac:dyDescent="0.3">
      <c r="B39" s="175"/>
      <c r="C39" s="175"/>
    </row>
    <row r="40" spans="2:14" ht="13.9" x14ac:dyDescent="0.3">
      <c r="B40" s="175"/>
      <c r="C40" s="175"/>
    </row>
    <row r="41" spans="2:14" ht="13.9" x14ac:dyDescent="0.3">
      <c r="B41" s="175"/>
      <c r="C41" s="175"/>
    </row>
    <row r="42" spans="2:14" ht="13.9" x14ac:dyDescent="0.3">
      <c r="B42" s="175"/>
      <c r="C42" s="175"/>
    </row>
    <row r="43" spans="2:14" ht="13.9" x14ac:dyDescent="0.3">
      <c r="B43" s="175"/>
      <c r="C43" s="175"/>
    </row>
    <row r="44" spans="2:14" x14ac:dyDescent="0.25">
      <c r="B44" s="175"/>
      <c r="C44" s="175"/>
    </row>
    <row r="45" spans="2:14" x14ac:dyDescent="0.25">
      <c r="B45" s="175"/>
      <c r="C45" s="175"/>
    </row>
    <row r="46" spans="2:14" x14ac:dyDescent="0.25">
      <c r="B46" s="175"/>
      <c r="C46" s="175"/>
    </row>
    <row r="47" spans="2:14" x14ac:dyDescent="0.25">
      <c r="B47" s="175"/>
      <c r="C47" s="175"/>
    </row>
    <row r="48" spans="2:14" x14ac:dyDescent="0.25">
      <c r="B48" s="175"/>
      <c r="C48" s="175"/>
    </row>
    <row r="49" spans="2:3" x14ac:dyDescent="0.25">
      <c r="B49" s="175"/>
      <c r="C49" s="175"/>
    </row>
    <row r="50" spans="2:3" x14ac:dyDescent="0.25">
      <c r="B50" s="175"/>
      <c r="C50" s="175"/>
    </row>
    <row r="51" spans="2:3" x14ac:dyDescent="0.25">
      <c r="B51" s="175"/>
      <c r="C51" s="175"/>
    </row>
    <row r="52" spans="2:3" x14ac:dyDescent="0.25">
      <c r="B52" s="175"/>
      <c r="C52" s="175"/>
    </row>
    <row r="53" spans="2:3" x14ac:dyDescent="0.25">
      <c r="B53" s="175"/>
      <c r="C53" s="175"/>
    </row>
    <row r="54" spans="2:3" x14ac:dyDescent="0.25">
      <c r="B54" s="175"/>
      <c r="C54" s="175"/>
    </row>
    <row r="55" spans="2:3" x14ac:dyDescent="0.25">
      <c r="B55" s="175"/>
      <c r="C55" s="175"/>
    </row>
  </sheetData>
  <mergeCells count="47">
    <mergeCell ref="B32:C32"/>
    <mergeCell ref="B7:C8"/>
    <mergeCell ref="D4:H4"/>
    <mergeCell ref="B4:C4"/>
    <mergeCell ref="B19:C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4:C34"/>
    <mergeCell ref="B38:C38"/>
    <mergeCell ref="B39:C39"/>
    <mergeCell ref="B33:C33"/>
    <mergeCell ref="B40:C40"/>
    <mergeCell ref="B41:C41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zoomScale="70" zoomScaleNormal="70" workbookViewId="0">
      <selection activeCell="T3" sqref="T3:V3"/>
    </sheetView>
  </sheetViews>
  <sheetFormatPr defaultColWidth="8.85546875" defaultRowHeight="15" x14ac:dyDescent="0.25"/>
  <cols>
    <col min="1" max="1" width="1.42578125" style="71" customWidth="1"/>
    <col min="2" max="2" width="8.140625" style="71" customWidth="1"/>
    <col min="3" max="3" width="9.28515625" style="71" customWidth="1"/>
    <col min="4" max="4" width="1.42578125" style="71" customWidth="1"/>
    <col min="5" max="5" width="8.85546875" style="71"/>
    <col min="6" max="20" width="3.42578125" style="71" customWidth="1"/>
    <col min="21" max="21" width="10.7109375" style="71" customWidth="1"/>
    <col min="22" max="22" width="7.85546875" style="71" customWidth="1"/>
    <col min="23" max="16384" width="8.85546875" style="71"/>
  </cols>
  <sheetData>
    <row r="1" spans="2:26" ht="17.45" x14ac:dyDescent="0.3">
      <c r="B1" s="92" t="s">
        <v>95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3" spans="2:26" s="91" customFormat="1" ht="15.75" x14ac:dyDescent="0.25">
      <c r="B3" s="88" t="s">
        <v>28</v>
      </c>
      <c r="C3" s="189" t="str">
        <f>IF('Exam I'!D3&lt;&gt;"",'Exam I'!D3,"")</f>
        <v/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89"/>
      <c r="R3" s="88" t="s">
        <v>29</v>
      </c>
      <c r="S3" s="89"/>
      <c r="T3" s="188"/>
      <c r="U3" s="188"/>
      <c r="V3" s="188"/>
      <c r="W3" s="90"/>
      <c r="X3" s="90"/>
      <c r="Y3" s="90"/>
      <c r="Z3" s="90"/>
    </row>
    <row r="4" spans="2:26" ht="15.75" thickBot="1" x14ac:dyDescent="0.3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2:26" s="83" customFormat="1" thickBot="1" x14ac:dyDescent="0.35">
      <c r="B5" s="84" t="s">
        <v>30</v>
      </c>
      <c r="C5" s="84" t="s">
        <v>31</v>
      </c>
      <c r="D5" s="85" t="s">
        <v>32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  <c r="V5" s="84" t="s">
        <v>92</v>
      </c>
    </row>
    <row r="6" spans="2:26" ht="6.6" customHeight="1" x14ac:dyDescent="0.25">
      <c r="B6" s="202" t="s">
        <v>94</v>
      </c>
      <c r="C6" s="194" t="s">
        <v>89</v>
      </c>
      <c r="V6" s="191">
        <f>MIN(7,MAX(G8,I8))</f>
        <v>0</v>
      </c>
    </row>
    <row r="7" spans="2:26" ht="15.75" thickBot="1" x14ac:dyDescent="0.3">
      <c r="B7" s="202"/>
      <c r="C7" s="194"/>
      <c r="E7" s="204" t="s">
        <v>51</v>
      </c>
      <c r="F7" s="204"/>
      <c r="G7" s="205">
        <v>1</v>
      </c>
      <c r="H7" s="198"/>
      <c r="I7" s="205" t="s">
        <v>86</v>
      </c>
      <c r="J7" s="198"/>
      <c r="K7" s="74" t="s">
        <v>87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191"/>
    </row>
    <row r="8" spans="2:26" x14ac:dyDescent="0.25">
      <c r="B8" s="202"/>
      <c r="C8" s="194"/>
      <c r="E8" s="206" t="s">
        <v>77</v>
      </c>
      <c r="F8" s="206"/>
      <c r="G8" s="207"/>
      <c r="H8" s="208"/>
      <c r="I8" s="211"/>
      <c r="J8" s="212"/>
      <c r="K8" s="74" t="s">
        <v>88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191"/>
    </row>
    <row r="9" spans="2:26" x14ac:dyDescent="0.25">
      <c r="B9" s="202"/>
      <c r="C9" s="194"/>
      <c r="E9" s="213" t="s">
        <v>15</v>
      </c>
      <c r="F9" s="213"/>
      <c r="G9" s="209"/>
      <c r="H9" s="210"/>
      <c r="I9" s="209"/>
      <c r="J9" s="210"/>
      <c r="K9" s="74" t="s">
        <v>91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191"/>
    </row>
    <row r="10" spans="2:26" ht="6.6" customHeight="1" thickBot="1" x14ac:dyDescent="0.3">
      <c r="B10" s="203"/>
      <c r="C10" s="195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192"/>
    </row>
    <row r="11" spans="2:26" ht="6.6" customHeight="1" x14ac:dyDescent="0.25">
      <c r="B11" s="214" t="s">
        <v>84</v>
      </c>
      <c r="C11" s="193" t="s">
        <v>85</v>
      </c>
      <c r="V11" s="191">
        <f>MIN(11,MAX(G13,I13))</f>
        <v>0</v>
      </c>
    </row>
    <row r="12" spans="2:26" ht="15.75" thickBot="1" x14ac:dyDescent="0.3">
      <c r="B12" s="202"/>
      <c r="C12" s="194"/>
      <c r="E12" s="204" t="s">
        <v>51</v>
      </c>
      <c r="F12" s="204"/>
      <c r="G12" s="205">
        <v>1</v>
      </c>
      <c r="H12" s="198"/>
      <c r="I12" s="205" t="s">
        <v>86</v>
      </c>
      <c r="J12" s="198"/>
      <c r="K12" s="74" t="s">
        <v>103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91"/>
    </row>
    <row r="13" spans="2:26" x14ac:dyDescent="0.25">
      <c r="B13" s="202"/>
      <c r="C13" s="194"/>
      <c r="E13" s="206" t="s">
        <v>77</v>
      </c>
      <c r="F13" s="206"/>
      <c r="G13" s="207"/>
      <c r="H13" s="208"/>
      <c r="I13" s="211"/>
      <c r="J13" s="212"/>
      <c r="K13" s="74" t="s">
        <v>88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91"/>
    </row>
    <row r="14" spans="2:26" x14ac:dyDescent="0.25">
      <c r="B14" s="202"/>
      <c r="C14" s="194"/>
      <c r="E14" s="213" t="s">
        <v>15</v>
      </c>
      <c r="F14" s="213"/>
      <c r="G14" s="209"/>
      <c r="H14" s="210"/>
      <c r="I14" s="209"/>
      <c r="J14" s="210"/>
      <c r="K14" s="74" t="s">
        <v>91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91"/>
    </row>
    <row r="15" spans="2:26" ht="6.6" customHeight="1" thickBot="1" x14ac:dyDescent="0.3">
      <c r="B15" s="203"/>
      <c r="C15" s="195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92"/>
    </row>
    <row r="16" spans="2:26" ht="6.6" customHeight="1" x14ac:dyDescent="0.25">
      <c r="B16" s="214" t="s">
        <v>82</v>
      </c>
      <c r="C16" s="193" t="s">
        <v>83</v>
      </c>
      <c r="V16" s="191">
        <f>MIN(12,(SUM(H18:J18)-MAX(H18:J18)))</f>
        <v>0</v>
      </c>
    </row>
    <row r="17" spans="2:22" ht="15.75" thickBot="1" x14ac:dyDescent="0.3">
      <c r="B17" s="202"/>
      <c r="C17" s="194"/>
      <c r="E17" s="205" t="s">
        <v>76</v>
      </c>
      <c r="F17" s="197"/>
      <c r="G17" s="198"/>
      <c r="H17" s="113">
        <v>1</v>
      </c>
      <c r="I17" s="76">
        <v>2</v>
      </c>
      <c r="J17" s="76">
        <v>3</v>
      </c>
      <c r="V17" s="191"/>
    </row>
    <row r="18" spans="2:22" x14ac:dyDescent="0.25">
      <c r="B18" s="202"/>
      <c r="C18" s="194"/>
      <c r="E18" s="215" t="s">
        <v>124</v>
      </c>
      <c r="F18" s="216"/>
      <c r="G18" s="217"/>
      <c r="H18" s="112"/>
      <c r="I18" s="114"/>
      <c r="J18" s="114"/>
      <c r="K18" s="74" t="s">
        <v>104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191"/>
    </row>
    <row r="19" spans="2:22" ht="6.6" customHeight="1" thickBot="1" x14ac:dyDescent="0.3">
      <c r="B19" s="203"/>
      <c r="C19" s="195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92"/>
    </row>
    <row r="20" spans="2:22" ht="6.6" customHeight="1" x14ac:dyDescent="0.25">
      <c r="B20" s="214" t="s">
        <v>74</v>
      </c>
      <c r="C20" s="193" t="s">
        <v>75</v>
      </c>
      <c r="V20" s="191">
        <f>MIN(12,(SUM(H22:J22)-MAX(H22:J22)))</f>
        <v>0</v>
      </c>
    </row>
    <row r="21" spans="2:22" ht="15.75" thickBot="1" x14ac:dyDescent="0.3">
      <c r="B21" s="202"/>
      <c r="C21" s="194"/>
      <c r="E21" s="205" t="s">
        <v>76</v>
      </c>
      <c r="F21" s="197"/>
      <c r="G21" s="198"/>
      <c r="H21" s="113">
        <v>1</v>
      </c>
      <c r="I21" s="76">
        <v>2</v>
      </c>
      <c r="J21" s="76">
        <v>3</v>
      </c>
      <c r="V21" s="191"/>
    </row>
    <row r="22" spans="2:22" x14ac:dyDescent="0.25">
      <c r="B22" s="202"/>
      <c r="C22" s="194"/>
      <c r="E22" s="215" t="s">
        <v>124</v>
      </c>
      <c r="F22" s="216"/>
      <c r="G22" s="217"/>
      <c r="H22" s="112"/>
      <c r="I22" s="114"/>
      <c r="J22" s="114"/>
      <c r="K22" s="74" t="s">
        <v>104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191"/>
    </row>
    <row r="23" spans="2:22" ht="6.6" customHeight="1" thickBot="1" x14ac:dyDescent="0.3">
      <c r="B23" s="203"/>
      <c r="C23" s="195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192"/>
    </row>
    <row r="24" spans="2:22" ht="6.6" customHeight="1" x14ac:dyDescent="0.25">
      <c r="B24" s="214" t="s">
        <v>71</v>
      </c>
      <c r="C24" s="193" t="s">
        <v>73</v>
      </c>
      <c r="V24" s="191">
        <f>MIN(10,SUM(G26:P26))</f>
        <v>0</v>
      </c>
    </row>
    <row r="25" spans="2:22" ht="15.75" thickBot="1" x14ac:dyDescent="0.3">
      <c r="B25" s="202"/>
      <c r="C25" s="194"/>
      <c r="E25" s="204" t="s">
        <v>72</v>
      </c>
      <c r="F25" s="205"/>
      <c r="G25" s="205">
        <v>1</v>
      </c>
      <c r="H25" s="197"/>
      <c r="I25" s="196">
        <v>2</v>
      </c>
      <c r="J25" s="219"/>
      <c r="K25" s="197">
        <v>3</v>
      </c>
      <c r="L25" s="197"/>
      <c r="M25" s="196">
        <v>4</v>
      </c>
      <c r="N25" s="219"/>
      <c r="O25" s="197">
        <v>5</v>
      </c>
      <c r="P25" s="198"/>
      <c r="Q25" s="221" t="s">
        <v>105</v>
      </c>
      <c r="R25" s="225"/>
      <c r="S25" s="225"/>
      <c r="T25" s="225"/>
      <c r="U25" s="226"/>
      <c r="V25" s="191"/>
    </row>
    <row r="26" spans="2:22" x14ac:dyDescent="0.25">
      <c r="B26" s="202"/>
      <c r="C26" s="194"/>
      <c r="E26" s="213" t="s">
        <v>69</v>
      </c>
      <c r="F26" s="213"/>
      <c r="G26" s="100"/>
      <c r="H26" s="101"/>
      <c r="I26" s="102"/>
      <c r="J26" s="103"/>
      <c r="K26" s="104"/>
      <c r="L26" s="101"/>
      <c r="M26" s="102"/>
      <c r="N26" s="103"/>
      <c r="O26" s="104"/>
      <c r="P26" s="100"/>
      <c r="Q26" s="199" t="s">
        <v>132</v>
      </c>
      <c r="R26" s="200"/>
      <c r="S26" s="200"/>
      <c r="T26" s="200"/>
      <c r="U26" s="201"/>
      <c r="V26" s="191"/>
    </row>
    <row r="27" spans="2:22" x14ac:dyDescent="0.25">
      <c r="B27" s="202"/>
      <c r="C27" s="194"/>
      <c r="E27" s="218" t="s">
        <v>70</v>
      </c>
      <c r="F27" s="218"/>
      <c r="G27" s="105"/>
      <c r="H27" s="106"/>
      <c r="I27" s="107"/>
      <c r="J27" s="108"/>
      <c r="K27" s="109"/>
      <c r="L27" s="106"/>
      <c r="M27" s="107"/>
      <c r="N27" s="108"/>
      <c r="O27" s="109"/>
      <c r="P27" s="105"/>
      <c r="Q27" s="199" t="s">
        <v>133</v>
      </c>
      <c r="R27" s="200"/>
      <c r="S27" s="200"/>
      <c r="T27" s="200"/>
      <c r="U27" s="201"/>
      <c r="V27" s="191"/>
    </row>
    <row r="28" spans="2:22" ht="6.6" customHeight="1" thickBot="1" x14ac:dyDescent="0.3">
      <c r="B28" s="203"/>
      <c r="C28" s="19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92"/>
    </row>
    <row r="29" spans="2:22" ht="6.6" customHeight="1" x14ac:dyDescent="0.25">
      <c r="B29" s="214" t="s">
        <v>66</v>
      </c>
      <c r="C29" s="193" t="s">
        <v>67</v>
      </c>
      <c r="V29" s="191">
        <f>MIN(5,SUM(F31:M31))</f>
        <v>0</v>
      </c>
    </row>
    <row r="30" spans="2:22" ht="15.75" thickBot="1" x14ac:dyDescent="0.3">
      <c r="B30" s="202"/>
      <c r="C30" s="194"/>
      <c r="E30" s="76" t="s">
        <v>19</v>
      </c>
      <c r="F30" s="76">
        <v>1</v>
      </c>
      <c r="G30" s="76">
        <v>2</v>
      </c>
      <c r="H30" s="76">
        <v>3</v>
      </c>
      <c r="I30" s="76">
        <v>4</v>
      </c>
      <c r="J30" s="205" t="s">
        <v>106</v>
      </c>
      <c r="K30" s="197"/>
      <c r="L30" s="197"/>
      <c r="M30" s="198"/>
      <c r="N30" s="221" t="s">
        <v>107</v>
      </c>
      <c r="O30" s="225"/>
      <c r="P30" s="225"/>
      <c r="Q30" s="225"/>
      <c r="R30" s="225"/>
      <c r="S30" s="225"/>
      <c r="T30" s="225"/>
      <c r="U30" s="226"/>
      <c r="V30" s="191"/>
    </row>
    <row r="31" spans="2:22" x14ac:dyDescent="0.25">
      <c r="B31" s="202"/>
      <c r="C31" s="194"/>
      <c r="E31" s="75" t="s">
        <v>21</v>
      </c>
      <c r="F31" s="100"/>
      <c r="G31" s="100"/>
      <c r="H31" s="100"/>
      <c r="I31" s="100"/>
      <c r="J31" s="232"/>
      <c r="K31" s="233"/>
      <c r="L31" s="233"/>
      <c r="M31" s="234"/>
      <c r="O31" s="74"/>
      <c r="P31" s="74"/>
      <c r="Q31" s="74"/>
      <c r="R31" s="74"/>
      <c r="S31" s="74"/>
      <c r="T31" s="74"/>
      <c r="U31" s="74"/>
      <c r="V31" s="191"/>
    </row>
    <row r="32" spans="2:22" x14ac:dyDescent="0.25">
      <c r="B32" s="202"/>
      <c r="C32" s="194"/>
      <c r="E32" s="72" t="s">
        <v>22</v>
      </c>
      <c r="F32" s="105"/>
      <c r="G32" s="105"/>
      <c r="H32" s="105"/>
      <c r="I32" s="105"/>
      <c r="J32" s="229"/>
      <c r="K32" s="230"/>
      <c r="L32" s="230"/>
      <c r="M32" s="231"/>
      <c r="N32" s="199" t="s">
        <v>135</v>
      </c>
      <c r="O32" s="200"/>
      <c r="P32" s="200"/>
      <c r="Q32" s="200"/>
      <c r="R32" s="200"/>
      <c r="S32" s="200"/>
      <c r="T32" s="200"/>
      <c r="U32" s="201"/>
      <c r="V32" s="191"/>
    </row>
    <row r="33" spans="2:22" ht="6.6" customHeight="1" thickBot="1" x14ac:dyDescent="0.3">
      <c r="B33" s="203"/>
      <c r="C33" s="195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192"/>
    </row>
    <row r="34" spans="2:22" ht="6.6" customHeight="1" x14ac:dyDescent="0.25">
      <c r="B34" s="214" t="s">
        <v>64</v>
      </c>
      <c r="C34" s="193" t="s">
        <v>65</v>
      </c>
      <c r="L34" s="227" t="s">
        <v>108</v>
      </c>
      <c r="M34" s="227"/>
      <c r="N34" s="227"/>
      <c r="O34" s="227"/>
      <c r="P34" s="227"/>
      <c r="Q34" s="227"/>
      <c r="R34" s="227"/>
      <c r="S34" s="227"/>
      <c r="T34" s="227"/>
      <c r="U34" s="228"/>
      <c r="V34" s="191">
        <f>MIN(5,SUM(G36:K36))</f>
        <v>0</v>
      </c>
    </row>
    <row r="35" spans="2:22" ht="15.75" thickBot="1" x14ac:dyDescent="0.3">
      <c r="B35" s="202"/>
      <c r="C35" s="194"/>
      <c r="E35" s="204" t="s">
        <v>72</v>
      </c>
      <c r="F35" s="204"/>
      <c r="G35" s="76">
        <v>1</v>
      </c>
      <c r="H35" s="76">
        <v>2</v>
      </c>
      <c r="I35" s="76">
        <v>3</v>
      </c>
      <c r="J35" s="76">
        <v>4</v>
      </c>
      <c r="K35" s="76">
        <v>5</v>
      </c>
      <c r="L35" s="225"/>
      <c r="M35" s="225"/>
      <c r="N35" s="225"/>
      <c r="O35" s="225"/>
      <c r="P35" s="225"/>
      <c r="Q35" s="225"/>
      <c r="R35" s="225"/>
      <c r="S35" s="225"/>
      <c r="T35" s="225"/>
      <c r="U35" s="226"/>
      <c r="V35" s="191"/>
    </row>
    <row r="36" spans="2:22" x14ac:dyDescent="0.25">
      <c r="B36" s="202"/>
      <c r="C36" s="194"/>
      <c r="E36" s="213" t="s">
        <v>15</v>
      </c>
      <c r="F36" s="213"/>
      <c r="G36" s="100"/>
      <c r="H36" s="100"/>
      <c r="I36" s="100"/>
      <c r="J36" s="100"/>
      <c r="K36" s="100"/>
      <c r="M36" s="74"/>
      <c r="N36" s="74"/>
      <c r="O36" s="74"/>
      <c r="P36" s="74"/>
      <c r="Q36" s="74"/>
      <c r="R36" s="74"/>
      <c r="S36" s="74"/>
      <c r="T36" s="74"/>
      <c r="U36" s="74"/>
      <c r="V36" s="191"/>
    </row>
    <row r="37" spans="2:22" x14ac:dyDescent="0.25">
      <c r="B37" s="202"/>
      <c r="C37" s="194"/>
      <c r="E37" s="218" t="s">
        <v>22</v>
      </c>
      <c r="F37" s="218"/>
      <c r="G37" s="105"/>
      <c r="H37" s="105"/>
      <c r="I37" s="105"/>
      <c r="J37" s="105"/>
      <c r="K37" s="105"/>
      <c r="L37" s="199" t="s">
        <v>134</v>
      </c>
      <c r="M37" s="200"/>
      <c r="N37" s="200"/>
      <c r="O37" s="200"/>
      <c r="P37" s="200"/>
      <c r="Q37" s="200"/>
      <c r="R37" s="200"/>
      <c r="S37" s="200"/>
      <c r="T37" s="200"/>
      <c r="U37" s="201"/>
      <c r="V37" s="191"/>
    </row>
    <row r="38" spans="2:22" ht="6.6" customHeight="1" thickBot="1" x14ac:dyDescent="0.3">
      <c r="B38" s="203"/>
      <c r="C38" s="195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192"/>
    </row>
    <row r="39" spans="2:22" ht="6.6" customHeight="1" x14ac:dyDescent="0.25">
      <c r="B39" s="214" t="s">
        <v>61</v>
      </c>
      <c r="C39" s="193" t="s">
        <v>62</v>
      </c>
      <c r="V39" s="191">
        <f>MIN(5,SUM(G41:K41))</f>
        <v>0</v>
      </c>
    </row>
    <row r="40" spans="2:22" ht="15.75" thickBot="1" x14ac:dyDescent="0.3">
      <c r="B40" s="202"/>
      <c r="C40" s="194"/>
      <c r="E40" s="204" t="s">
        <v>19</v>
      </c>
      <c r="F40" s="204"/>
      <c r="G40" s="76">
        <v>1</v>
      </c>
      <c r="H40" s="76">
        <v>2</v>
      </c>
      <c r="I40" s="76">
        <v>3</v>
      </c>
      <c r="J40" s="76">
        <v>4</v>
      </c>
      <c r="K40" s="76">
        <v>5</v>
      </c>
      <c r="L40" s="221" t="s">
        <v>109</v>
      </c>
      <c r="M40" s="225"/>
      <c r="N40" s="225"/>
      <c r="O40" s="225"/>
      <c r="P40" s="225"/>
      <c r="Q40" s="225"/>
      <c r="R40" s="225"/>
      <c r="S40" s="225"/>
      <c r="T40" s="225"/>
      <c r="U40" s="226"/>
      <c r="V40" s="191"/>
    </row>
    <row r="41" spans="2:22" x14ac:dyDescent="0.25">
      <c r="B41" s="202"/>
      <c r="C41" s="194"/>
      <c r="E41" s="213" t="s">
        <v>60</v>
      </c>
      <c r="F41" s="213"/>
      <c r="G41" s="100"/>
      <c r="H41" s="100"/>
      <c r="I41" s="100"/>
      <c r="J41" s="100"/>
      <c r="K41" s="100"/>
      <c r="M41" s="74"/>
      <c r="N41" s="74"/>
      <c r="O41" s="74"/>
      <c r="P41" s="74"/>
      <c r="Q41" s="74"/>
      <c r="R41" s="74"/>
      <c r="S41" s="74"/>
      <c r="T41" s="74"/>
      <c r="U41" s="74"/>
      <c r="V41" s="191"/>
    </row>
    <row r="42" spans="2:22" x14ac:dyDescent="0.25">
      <c r="B42" s="202"/>
      <c r="C42" s="194"/>
      <c r="E42" s="218" t="s">
        <v>22</v>
      </c>
      <c r="F42" s="218"/>
      <c r="G42" s="105"/>
      <c r="H42" s="105"/>
      <c r="I42" s="105"/>
      <c r="J42" s="105"/>
      <c r="K42" s="105"/>
      <c r="L42" s="199" t="s">
        <v>134</v>
      </c>
      <c r="M42" s="200"/>
      <c r="N42" s="200"/>
      <c r="O42" s="200"/>
      <c r="P42" s="200"/>
      <c r="Q42" s="200"/>
      <c r="R42" s="200"/>
      <c r="S42" s="200"/>
      <c r="T42" s="200"/>
      <c r="U42" s="201"/>
      <c r="V42" s="191"/>
    </row>
    <row r="43" spans="2:22" ht="6.6" customHeight="1" thickBot="1" x14ac:dyDescent="0.3">
      <c r="B43" s="203"/>
      <c r="C43" s="195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92"/>
    </row>
    <row r="44" spans="2:22" ht="6.6" customHeight="1" x14ac:dyDescent="0.25">
      <c r="B44" s="214" t="s">
        <v>58</v>
      </c>
      <c r="C44" s="193" t="s">
        <v>59</v>
      </c>
      <c r="V44" s="191">
        <f>MIN(5,SUM(G46:K46))</f>
        <v>0</v>
      </c>
    </row>
    <row r="45" spans="2:22" ht="15.75" thickBot="1" x14ac:dyDescent="0.3">
      <c r="B45" s="202"/>
      <c r="C45" s="194"/>
      <c r="E45" s="204" t="s">
        <v>51</v>
      </c>
      <c r="F45" s="204"/>
      <c r="G45" s="76">
        <v>1</v>
      </c>
      <c r="H45" s="76">
        <v>2</v>
      </c>
      <c r="I45" s="76">
        <v>3</v>
      </c>
      <c r="J45" s="76">
        <v>4</v>
      </c>
      <c r="K45" s="76">
        <v>5</v>
      </c>
      <c r="L45" s="221" t="s">
        <v>109</v>
      </c>
      <c r="M45" s="225"/>
      <c r="N45" s="225"/>
      <c r="O45" s="225"/>
      <c r="P45" s="225"/>
      <c r="Q45" s="225"/>
      <c r="R45" s="225"/>
      <c r="S45" s="225"/>
      <c r="T45" s="225"/>
      <c r="U45" s="226"/>
      <c r="V45" s="191"/>
    </row>
    <row r="46" spans="2:22" x14ac:dyDescent="0.25">
      <c r="B46" s="202"/>
      <c r="C46" s="194"/>
      <c r="E46" s="213" t="s">
        <v>60</v>
      </c>
      <c r="F46" s="213"/>
      <c r="G46" s="100"/>
      <c r="H46" s="100"/>
      <c r="I46" s="100"/>
      <c r="J46" s="100"/>
      <c r="K46" s="100"/>
      <c r="M46" s="74"/>
      <c r="N46" s="74"/>
      <c r="O46" s="74"/>
      <c r="P46" s="74"/>
      <c r="Q46" s="74"/>
      <c r="R46" s="74"/>
      <c r="S46" s="74"/>
      <c r="T46" s="74"/>
      <c r="U46" s="74"/>
      <c r="V46" s="191"/>
    </row>
    <row r="47" spans="2:22" x14ac:dyDescent="0.25">
      <c r="B47" s="202"/>
      <c r="C47" s="194"/>
      <c r="E47" s="218" t="s">
        <v>22</v>
      </c>
      <c r="F47" s="218"/>
      <c r="G47" s="105"/>
      <c r="H47" s="105"/>
      <c r="I47" s="105"/>
      <c r="J47" s="105"/>
      <c r="K47" s="105"/>
      <c r="L47" s="199" t="s">
        <v>134</v>
      </c>
      <c r="M47" s="200"/>
      <c r="N47" s="200"/>
      <c r="O47" s="200"/>
      <c r="P47" s="200"/>
      <c r="Q47" s="200"/>
      <c r="R47" s="200"/>
      <c r="S47" s="200"/>
      <c r="T47" s="200"/>
      <c r="U47" s="201"/>
      <c r="V47" s="191"/>
    </row>
    <row r="48" spans="2:22" ht="6.6" customHeight="1" thickBot="1" x14ac:dyDescent="0.3">
      <c r="B48" s="203"/>
      <c r="C48" s="19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92"/>
    </row>
    <row r="49" spans="1:22" ht="6.6" customHeight="1" x14ac:dyDescent="0.25">
      <c r="B49" s="214" t="s">
        <v>49</v>
      </c>
      <c r="C49" s="214" t="s">
        <v>50</v>
      </c>
      <c r="V49" s="191">
        <f>MIN(5,MEDIAN(SUM(F52:J52),SUM(K52:O52),SUM(P52:T52)))</f>
        <v>0</v>
      </c>
    </row>
    <row r="50" spans="1:22" ht="15.75" thickBot="1" x14ac:dyDescent="0.3">
      <c r="B50" s="202"/>
      <c r="C50" s="202"/>
      <c r="E50" s="81" t="s">
        <v>51</v>
      </c>
      <c r="F50" s="196">
        <v>1</v>
      </c>
      <c r="G50" s="197"/>
      <c r="H50" s="197"/>
      <c r="I50" s="197"/>
      <c r="J50" s="198"/>
      <c r="K50" s="196">
        <v>2</v>
      </c>
      <c r="L50" s="197"/>
      <c r="M50" s="197"/>
      <c r="N50" s="197"/>
      <c r="O50" s="198"/>
      <c r="P50" s="196">
        <v>3</v>
      </c>
      <c r="Q50" s="197"/>
      <c r="R50" s="197"/>
      <c r="S50" s="197"/>
      <c r="T50" s="198"/>
      <c r="V50" s="191"/>
    </row>
    <row r="51" spans="1:22" x14ac:dyDescent="0.25">
      <c r="B51" s="202"/>
      <c r="C51" s="202"/>
      <c r="E51" s="221" t="s">
        <v>52</v>
      </c>
      <c r="F51" s="82" t="s">
        <v>53</v>
      </c>
      <c r="G51" s="75" t="s">
        <v>54</v>
      </c>
      <c r="H51" s="75" t="s">
        <v>55</v>
      </c>
      <c r="I51" s="75" t="s">
        <v>56</v>
      </c>
      <c r="J51" s="75" t="s">
        <v>57</v>
      </c>
      <c r="K51" s="82" t="s">
        <v>53</v>
      </c>
      <c r="L51" s="75" t="s">
        <v>54</v>
      </c>
      <c r="M51" s="75" t="s">
        <v>55</v>
      </c>
      <c r="N51" s="75" t="s">
        <v>56</v>
      </c>
      <c r="O51" s="75" t="s">
        <v>57</v>
      </c>
      <c r="P51" s="82" t="s">
        <v>53</v>
      </c>
      <c r="Q51" s="75" t="s">
        <v>54</v>
      </c>
      <c r="R51" s="75" t="s">
        <v>55</v>
      </c>
      <c r="S51" s="75" t="s">
        <v>56</v>
      </c>
      <c r="T51" s="75" t="s">
        <v>57</v>
      </c>
      <c r="U51" s="73"/>
      <c r="V51" s="191"/>
    </row>
    <row r="52" spans="1:22" x14ac:dyDescent="0.25">
      <c r="B52" s="202"/>
      <c r="C52" s="202"/>
      <c r="E52" s="222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5"/>
      <c r="T52" s="105"/>
      <c r="U52" s="73"/>
      <c r="V52" s="191"/>
    </row>
    <row r="53" spans="1:22" ht="19.899999999999999" customHeight="1" thickBot="1" x14ac:dyDescent="0.3">
      <c r="B53" s="203"/>
      <c r="C53" s="203"/>
      <c r="D53" s="78"/>
      <c r="E53" s="77"/>
      <c r="F53" s="79" t="s">
        <v>98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192"/>
    </row>
    <row r="54" spans="1:22" thickBot="1" x14ac:dyDescent="0.35">
      <c r="U54" s="94" t="s">
        <v>110</v>
      </c>
      <c r="V54" s="95">
        <f>SUM(V6:V53)</f>
        <v>0</v>
      </c>
    </row>
    <row r="55" spans="1:22" ht="14.45" x14ac:dyDescent="0.3">
      <c r="U55" s="94"/>
      <c r="V55" s="130"/>
    </row>
    <row r="56" spans="1:22" s="97" customFormat="1" ht="15.6" x14ac:dyDescent="0.3">
      <c r="D56" s="98" t="s">
        <v>100</v>
      </c>
      <c r="I56" s="190">
        <f>'Exam I'!AA42</f>
        <v>0</v>
      </c>
      <c r="J56" s="190"/>
      <c r="K56" s="99" t="s">
        <v>101</v>
      </c>
      <c r="N56" s="190">
        <f>V54</f>
        <v>0</v>
      </c>
      <c r="O56" s="190"/>
      <c r="P56" s="97" t="s">
        <v>102</v>
      </c>
      <c r="Q56" s="190">
        <f>I56+N56</f>
        <v>0</v>
      </c>
      <c r="R56" s="190"/>
      <c r="S56" s="190"/>
      <c r="T56" s="190"/>
    </row>
    <row r="57" spans="1:22" thickBot="1" x14ac:dyDescent="0.35"/>
    <row r="58" spans="1:22" ht="16.5" thickTop="1" thickBot="1" x14ac:dyDescent="0.3">
      <c r="A58" s="220" t="s">
        <v>130</v>
      </c>
      <c r="B58" s="220"/>
      <c r="C58" s="220" t="str">
        <f>IF(Q56&lt;20,"beg-0",IF(Q56&lt;30,"beg-1",IF(Q56&lt;40,"beg-2",IF(Q56&lt;55,"beg-3",IF(Q56&lt;70,"int-1",IF(Q56&lt;95,"int-2",IF(Q56&lt;110,"int-3",IF(Q56&lt;125,"adv-1",IF(Q56&lt;140,"adv-2",IF(Q56&lt;160,"adv-3",IF(Q56&lt;180,"semi pro","pro")))))))))))</f>
        <v>beg-0</v>
      </c>
      <c r="D58" s="220"/>
      <c r="E58" s="220"/>
      <c r="G58" s="220" t="s">
        <v>129</v>
      </c>
      <c r="H58" s="220"/>
      <c r="I58" s="220"/>
      <c r="J58" s="220"/>
      <c r="K58" s="220" t="str">
        <f>IF(Q56&lt;55,"",IF(Q56&lt;85,"Bachelors",IF(Q56&lt;100,"Bachelors w/ Honors",IF(Q56&lt;125,"Masters",IF(Q56&lt;140,"Masters w/ Honors",IF(Q56&lt;180,"Doctorate","Doctorate w/ Honors"))))))</f>
        <v/>
      </c>
      <c r="L58" s="220"/>
      <c r="M58" s="220"/>
      <c r="N58" s="220"/>
      <c r="O58" s="220"/>
      <c r="P58" s="220"/>
      <c r="Q58" s="74"/>
      <c r="T58" s="55" t="s">
        <v>44</v>
      </c>
      <c r="U58" s="74"/>
    </row>
    <row r="59" spans="1:22" ht="15.75" thickTop="1" x14ac:dyDescent="0.25"/>
  </sheetData>
  <mergeCells count="92">
    <mergeCell ref="A58:B58"/>
    <mergeCell ref="C58:E58"/>
    <mergeCell ref="G58:J58"/>
    <mergeCell ref="K58:P58"/>
    <mergeCell ref="B6:B10"/>
    <mergeCell ref="C6:C10"/>
    <mergeCell ref="B11:B15"/>
    <mergeCell ref="C11:C15"/>
    <mergeCell ref="B20:B23"/>
    <mergeCell ref="C20:C23"/>
    <mergeCell ref="E27:F27"/>
    <mergeCell ref="J31:M31"/>
    <mergeCell ref="J30:M30"/>
    <mergeCell ref="M25:N25"/>
    <mergeCell ref="B34:B38"/>
    <mergeCell ref="C34:C38"/>
    <mergeCell ref="V6:V10"/>
    <mergeCell ref="E7:F7"/>
    <mergeCell ref="G7:H7"/>
    <mergeCell ref="I7:J7"/>
    <mergeCell ref="E8:F8"/>
    <mergeCell ref="G8:H9"/>
    <mergeCell ref="I8:J9"/>
    <mergeCell ref="E9:F9"/>
    <mergeCell ref="V11:V15"/>
    <mergeCell ref="E12:F12"/>
    <mergeCell ref="G12:H12"/>
    <mergeCell ref="I12:J12"/>
    <mergeCell ref="E13:F13"/>
    <mergeCell ref="G13:H14"/>
    <mergeCell ref="I13:J14"/>
    <mergeCell ref="E14:F14"/>
    <mergeCell ref="V20:V23"/>
    <mergeCell ref="B16:B19"/>
    <mergeCell ref="C16:C19"/>
    <mergeCell ref="V16:V19"/>
    <mergeCell ref="B29:B33"/>
    <mergeCell ref="C29:C33"/>
    <mergeCell ref="V29:V33"/>
    <mergeCell ref="J32:M32"/>
    <mergeCell ref="B24:B28"/>
    <mergeCell ref="C24:C28"/>
    <mergeCell ref="V24:V28"/>
    <mergeCell ref="E25:F25"/>
    <mergeCell ref="G25:H25"/>
    <mergeCell ref="I25:J25"/>
    <mergeCell ref="K25:L25"/>
    <mergeCell ref="E26:F26"/>
    <mergeCell ref="V34:V38"/>
    <mergeCell ref="E35:F35"/>
    <mergeCell ref="E36:F36"/>
    <mergeCell ref="E37:F37"/>
    <mergeCell ref="B39:B43"/>
    <mergeCell ref="C39:C43"/>
    <mergeCell ref="V39:V43"/>
    <mergeCell ref="E40:F40"/>
    <mergeCell ref="E41:F41"/>
    <mergeCell ref="E42:F42"/>
    <mergeCell ref="L40:U40"/>
    <mergeCell ref="L37:U37"/>
    <mergeCell ref="L42:U42"/>
    <mergeCell ref="B44:B48"/>
    <mergeCell ref="C44:C48"/>
    <mergeCell ref="V44:V48"/>
    <mergeCell ref="E45:F45"/>
    <mergeCell ref="E46:F46"/>
    <mergeCell ref="E47:F47"/>
    <mergeCell ref="L45:U45"/>
    <mergeCell ref="L47:U47"/>
    <mergeCell ref="B49:B53"/>
    <mergeCell ref="C49:C53"/>
    <mergeCell ref="V49:V53"/>
    <mergeCell ref="F50:J50"/>
    <mergeCell ref="K50:O50"/>
    <mergeCell ref="P50:T50"/>
    <mergeCell ref="E51:E52"/>
    <mergeCell ref="C3:P3"/>
    <mergeCell ref="T3:V3"/>
    <mergeCell ref="I56:J56"/>
    <mergeCell ref="N56:O56"/>
    <mergeCell ref="Q56:T56"/>
    <mergeCell ref="O25:P25"/>
    <mergeCell ref="E17:G17"/>
    <mergeCell ref="E18:G18"/>
    <mergeCell ref="E21:G21"/>
    <mergeCell ref="E22:G22"/>
    <mergeCell ref="Q25:U25"/>
    <mergeCell ref="Q26:U26"/>
    <mergeCell ref="Q27:U27"/>
    <mergeCell ref="N32:U32"/>
    <mergeCell ref="N30:U30"/>
    <mergeCell ref="L34:U35"/>
  </mergeCells>
  <pageMargins left="0.3" right="0.3" top="0.5" bottom="0.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showGridLines="0" zoomScale="85" zoomScaleNormal="85" workbookViewId="0">
      <selection activeCell="N6" sqref="N6:N8"/>
    </sheetView>
  </sheetViews>
  <sheetFormatPr defaultColWidth="8.85546875" defaultRowHeight="15" x14ac:dyDescent="0.25"/>
  <cols>
    <col min="1" max="1" width="1.28515625" style="1" customWidth="1"/>
    <col min="2" max="2" width="6.28515625" style="1" customWidth="1"/>
    <col min="3" max="3" width="7.140625" style="1" customWidth="1"/>
    <col min="4" max="13" width="8.7109375" style="1" customWidth="1"/>
    <col min="14" max="14" width="11.42578125" style="1" customWidth="1"/>
    <col min="15" max="16384" width="8.85546875" style="1"/>
  </cols>
  <sheetData>
    <row r="1" spans="2:14" ht="15.6" x14ac:dyDescent="0.3">
      <c r="B1" s="63" t="s">
        <v>95</v>
      </c>
    </row>
    <row r="4" spans="2:14" s="64" customFormat="1" ht="15.75" x14ac:dyDescent="0.25">
      <c r="B4" s="180" t="s">
        <v>28</v>
      </c>
      <c r="C4" s="180"/>
      <c r="D4" s="181" t="str">
        <f>IF('Exam I'!D3&lt;&gt;"",'Exam I'!D3,"")</f>
        <v/>
      </c>
      <c r="E4" s="181"/>
      <c r="F4" s="181"/>
      <c r="G4" s="181"/>
      <c r="H4" s="181"/>
      <c r="I4" s="93"/>
      <c r="J4" s="93"/>
      <c r="K4" s="93"/>
    </row>
    <row r="5" spans="2:14" ht="15.75" thickBot="1" x14ac:dyDescent="0.3"/>
    <row r="6" spans="2:14" s="3" customFormat="1" ht="15.75" thickBot="1" x14ac:dyDescent="0.3">
      <c r="D6" s="68" t="s">
        <v>94</v>
      </c>
      <c r="E6" s="69" t="s">
        <v>84</v>
      </c>
      <c r="F6" s="69" t="s">
        <v>82</v>
      </c>
      <c r="G6" s="69" t="s">
        <v>74</v>
      </c>
      <c r="H6" s="69" t="s">
        <v>71</v>
      </c>
      <c r="I6" s="69" t="s">
        <v>66</v>
      </c>
      <c r="J6" s="69" t="s">
        <v>64</v>
      </c>
      <c r="K6" s="69" t="s">
        <v>61</v>
      </c>
      <c r="L6" s="69" t="s">
        <v>58</v>
      </c>
      <c r="M6" s="70" t="s">
        <v>49</v>
      </c>
      <c r="N6" s="144" t="s">
        <v>48</v>
      </c>
    </row>
    <row r="7" spans="2:14" s="3" customFormat="1" ht="15" customHeight="1" x14ac:dyDescent="0.25">
      <c r="B7" s="184" t="s">
        <v>45</v>
      </c>
      <c r="C7" s="235"/>
      <c r="D7" s="135" t="s">
        <v>89</v>
      </c>
      <c r="E7" s="136" t="s">
        <v>85</v>
      </c>
      <c r="F7" s="153" t="s">
        <v>83</v>
      </c>
      <c r="G7" s="151" t="s">
        <v>75</v>
      </c>
      <c r="H7" s="151" t="s">
        <v>73</v>
      </c>
      <c r="I7" s="151" t="s">
        <v>67</v>
      </c>
      <c r="J7" s="151" t="s">
        <v>65</v>
      </c>
      <c r="K7" s="151" t="s">
        <v>62</v>
      </c>
      <c r="L7" s="151" t="s">
        <v>97</v>
      </c>
      <c r="M7" s="152" t="s">
        <v>50</v>
      </c>
      <c r="N7" s="154" t="s">
        <v>4</v>
      </c>
    </row>
    <row r="8" spans="2:14" s="3" customFormat="1" ht="14.45" customHeight="1" thickBot="1" x14ac:dyDescent="0.3">
      <c r="B8" s="186"/>
      <c r="C8" s="236"/>
      <c r="D8" s="146" t="s">
        <v>145</v>
      </c>
      <c r="E8" s="147" t="s">
        <v>139</v>
      </c>
      <c r="F8" s="147" t="s">
        <v>140</v>
      </c>
      <c r="G8" s="147" t="s">
        <v>140</v>
      </c>
      <c r="H8" s="147" t="s">
        <v>138</v>
      </c>
      <c r="I8" s="147" t="s">
        <v>148</v>
      </c>
      <c r="J8" s="147" t="s">
        <v>148</v>
      </c>
      <c r="K8" s="147" t="s">
        <v>148</v>
      </c>
      <c r="L8" s="147" t="s">
        <v>148</v>
      </c>
      <c r="M8" s="148" t="s">
        <v>148</v>
      </c>
      <c r="N8" s="155" t="s">
        <v>150</v>
      </c>
    </row>
    <row r="9" spans="2:14" x14ac:dyDescent="0.25">
      <c r="B9" s="223"/>
      <c r="C9" s="224"/>
      <c r="D9" s="115" t="str">
        <f>IF(NOT($B9),"",SUM('Exam II(M)'!$V$6:$V$10))</f>
        <v/>
      </c>
      <c r="E9" s="116" t="str">
        <f>IF(NOT($B9),"",SUM('Exam II(M)'!$V$11:$V$15))</f>
        <v/>
      </c>
      <c r="F9" s="116" t="str">
        <f>IF(NOT($B9),"",SUM('Exam II(M)'!$V$16:$V$19))</f>
        <v/>
      </c>
      <c r="G9" s="116" t="str">
        <f>IF(NOT($B9),"",SUM('Exam II(M)'!$V$20:$V$23))</f>
        <v/>
      </c>
      <c r="H9" s="116" t="str">
        <f>IF(NOT($B9),"",SUM('Exam II(M)'!$V$24:$V$28))</f>
        <v/>
      </c>
      <c r="I9" s="116" t="str">
        <f>IF(NOT($B9),"",SUM('Exam II(M)'!$V$29:$V$33))</f>
        <v/>
      </c>
      <c r="J9" s="116" t="str">
        <f>IF(NOT($B9),"",SUM('Exam II(M)'!$V$34:$V$38))</f>
        <v/>
      </c>
      <c r="K9" s="116" t="str">
        <f>IF(NOT($B9),"",SUM('Exam II(M)'!$V$39:$V$43))</f>
        <v/>
      </c>
      <c r="L9" s="116" t="str">
        <f>IF(NOT($B9),"",SUM('Exam II(M)'!$V$44:$V$48))</f>
        <v/>
      </c>
      <c r="M9" s="129" t="str">
        <f>IF(NOT($B9),"",SUM('Exam II(M)'!$V$49:$V$53))</f>
        <v/>
      </c>
      <c r="N9" s="150" t="str">
        <f>IF(NOT($B9),"",SUM('Exam II(M)'!$V$54))</f>
        <v/>
      </c>
    </row>
    <row r="10" spans="2:14" ht="13.9" x14ac:dyDescent="0.3">
      <c r="B10" s="176"/>
      <c r="C10" s="177"/>
      <c r="D10" s="117" t="str">
        <f>IF(NOT($B10),"",SUM('Exam II(M)'!$V$6:$V$10))</f>
        <v/>
      </c>
      <c r="E10" s="118" t="str">
        <f>IF(NOT($B10),"",SUM('Exam II(M)'!$V$11:$V$15))</f>
        <v/>
      </c>
      <c r="F10" s="118" t="str">
        <f>IF(NOT($B10),"",SUM('Exam II(M)'!$V$16:$V$19))</f>
        <v/>
      </c>
      <c r="G10" s="118" t="str">
        <f>IF(NOT($B10),"",SUM('Exam II(M)'!$V$20:$V$23))</f>
        <v/>
      </c>
      <c r="H10" s="118" t="str">
        <f>IF(NOT($B10),"",SUM('Exam II(M)'!$V$24:$V$28))</f>
        <v/>
      </c>
      <c r="I10" s="118" t="str">
        <f>IF(NOT($B10),"",SUM('Exam II(M)'!$V$29:$V$33))</f>
        <v/>
      </c>
      <c r="J10" s="118" t="str">
        <f>IF(NOT($B10),"",SUM('Exam II(M)'!$V$34:$V$38))</f>
        <v/>
      </c>
      <c r="K10" s="118" t="str">
        <f>IF(NOT($B10),"",SUM('Exam II(M)'!$V$39:$V$43))</f>
        <v/>
      </c>
      <c r="L10" s="118" t="str">
        <f>IF(NOT($B10),"",SUM('Exam II(M)'!$V$44:$V$48))</f>
        <v/>
      </c>
      <c r="M10" s="119" t="str">
        <f>IF(NOT($B10),"",SUM('Exam II(M)'!$V$49:$V$53))</f>
        <v/>
      </c>
      <c r="N10" s="66" t="str">
        <f>IF(NOT($B10),"",SUM('Exam II(M)'!$V$54))</f>
        <v/>
      </c>
    </row>
    <row r="11" spans="2:14" ht="13.9" x14ac:dyDescent="0.3">
      <c r="B11" s="176"/>
      <c r="C11" s="177"/>
      <c r="D11" s="117" t="str">
        <f>IF(NOT($B11),"",SUM('Exam II(M)'!$V$6:$V$10))</f>
        <v/>
      </c>
      <c r="E11" s="118" t="str">
        <f>IF(NOT($B11),"",SUM('Exam II(M)'!$V$11:$V$15))</f>
        <v/>
      </c>
      <c r="F11" s="118" t="str">
        <f>IF(NOT($B11),"",SUM('Exam II(M)'!$V$16:$V$19))</f>
        <v/>
      </c>
      <c r="G11" s="118" t="str">
        <f>IF(NOT($B11),"",SUM('Exam II(M)'!$V$20:$V$23))</f>
        <v/>
      </c>
      <c r="H11" s="118" t="str">
        <f>IF(NOT($B11),"",SUM('Exam II(M)'!$V$24:$V$28))</f>
        <v/>
      </c>
      <c r="I11" s="118" t="str">
        <f>IF(NOT($B11),"",SUM('Exam II(M)'!$V$29:$V$33))</f>
        <v/>
      </c>
      <c r="J11" s="118" t="str">
        <f>IF(NOT($B11),"",SUM('Exam II(M)'!$V$34:$V$38))</f>
        <v/>
      </c>
      <c r="K11" s="118" t="str">
        <f>IF(NOT($B11),"",SUM('Exam II(M)'!$V$39:$V$43))</f>
        <v/>
      </c>
      <c r="L11" s="118" t="str">
        <f>IF(NOT($B11),"",SUM('Exam II(M)'!$V$44:$V$48))</f>
        <v/>
      </c>
      <c r="M11" s="119" t="str">
        <f>IF(NOT($B11),"",SUM('Exam II(M)'!$V$49:$V$53))</f>
        <v/>
      </c>
      <c r="N11" s="66" t="str">
        <f>IF(NOT($B11),"",SUM('Exam II(M)'!$V$54))</f>
        <v/>
      </c>
    </row>
    <row r="12" spans="2:14" ht="13.9" x14ac:dyDescent="0.3">
      <c r="B12" s="176"/>
      <c r="C12" s="177"/>
      <c r="D12" s="117" t="str">
        <f>IF(NOT($B12),"",SUM('Exam II(M)'!$V$6:$V$10))</f>
        <v/>
      </c>
      <c r="E12" s="118" t="str">
        <f>IF(NOT($B12),"",SUM('Exam II(M)'!$V$11:$V$15))</f>
        <v/>
      </c>
      <c r="F12" s="118" t="str">
        <f>IF(NOT($B12),"",SUM('Exam II(M)'!$V$16:$V$19))</f>
        <v/>
      </c>
      <c r="G12" s="118" t="str">
        <f>IF(NOT($B12),"",SUM('Exam II(M)'!$V$20:$V$23))</f>
        <v/>
      </c>
      <c r="H12" s="118" t="str">
        <f>IF(NOT($B12),"",SUM('Exam II(M)'!$V$24:$V$28))</f>
        <v/>
      </c>
      <c r="I12" s="118" t="str">
        <f>IF(NOT($B12),"",SUM('Exam II(M)'!$V$29:$V$33))</f>
        <v/>
      </c>
      <c r="J12" s="118" t="str">
        <f>IF(NOT($B12),"",SUM('Exam II(M)'!$V$34:$V$38))</f>
        <v/>
      </c>
      <c r="K12" s="118" t="str">
        <f>IF(NOT($B12),"",SUM('Exam II(M)'!$V$39:$V$43))</f>
        <v/>
      </c>
      <c r="L12" s="118" t="str">
        <f>IF(NOT($B12),"",SUM('Exam II(M)'!$V$44:$V$48))</f>
        <v/>
      </c>
      <c r="M12" s="119" t="str">
        <f>IF(NOT($B12),"",SUM('Exam II(M)'!$V$49:$V$53))</f>
        <v/>
      </c>
      <c r="N12" s="66" t="str">
        <f>IF(NOT($B12),"",SUM('Exam II(M)'!$V$54))</f>
        <v/>
      </c>
    </row>
    <row r="13" spans="2:14" ht="13.9" x14ac:dyDescent="0.3">
      <c r="B13" s="176"/>
      <c r="C13" s="177"/>
      <c r="D13" s="117" t="str">
        <f>IF(NOT($B13),"",SUM('Exam II(M)'!$V$6:$V$10))</f>
        <v/>
      </c>
      <c r="E13" s="118" t="str">
        <f>IF(NOT($B13),"",SUM('Exam II(M)'!$V$11:$V$15))</f>
        <v/>
      </c>
      <c r="F13" s="118" t="str">
        <f>IF(NOT($B13),"",SUM('Exam II(M)'!$V$16:$V$19))</f>
        <v/>
      </c>
      <c r="G13" s="118" t="str">
        <f>IF(NOT($B13),"",SUM('Exam II(M)'!$V$20:$V$23))</f>
        <v/>
      </c>
      <c r="H13" s="118" t="str">
        <f>IF(NOT($B13),"",SUM('Exam II(M)'!$V$24:$V$28))</f>
        <v/>
      </c>
      <c r="I13" s="118" t="str">
        <f>IF(NOT($B13),"",SUM('Exam II(M)'!$V$29:$V$33))</f>
        <v/>
      </c>
      <c r="J13" s="118" t="str">
        <f>IF(NOT($B13),"",SUM('Exam II(M)'!$V$34:$V$38))</f>
        <v/>
      </c>
      <c r="K13" s="118" t="str">
        <f>IF(NOT($B13),"",SUM('Exam II(M)'!$V$39:$V$43))</f>
        <v/>
      </c>
      <c r="L13" s="118" t="str">
        <f>IF(NOT($B13),"",SUM('Exam II(M)'!$V$44:$V$48))</f>
        <v/>
      </c>
      <c r="M13" s="119" t="str">
        <f>IF(NOT($B13),"",SUM('Exam II(M)'!$V$49:$V$53))</f>
        <v/>
      </c>
      <c r="N13" s="66" t="str">
        <f>IF(NOT($B13),"",SUM('Exam II(M)'!$V$54))</f>
        <v/>
      </c>
    </row>
    <row r="14" spans="2:14" ht="13.9" x14ac:dyDescent="0.3">
      <c r="B14" s="176"/>
      <c r="C14" s="177"/>
      <c r="D14" s="117" t="str">
        <f>IF(NOT($B14),"",SUM('Exam II(M)'!$V$6:$V$10))</f>
        <v/>
      </c>
      <c r="E14" s="118" t="str">
        <f>IF(NOT($B14),"",SUM('Exam II(M)'!$V$11:$V$15))</f>
        <v/>
      </c>
      <c r="F14" s="118" t="str">
        <f>IF(NOT($B14),"",SUM('Exam II(M)'!$V$16:$V$19))</f>
        <v/>
      </c>
      <c r="G14" s="118" t="str">
        <f>IF(NOT($B14),"",SUM('Exam II(M)'!$V$20:$V$23))</f>
        <v/>
      </c>
      <c r="H14" s="118" t="str">
        <f>IF(NOT($B14),"",SUM('Exam II(M)'!$V$24:$V$28))</f>
        <v/>
      </c>
      <c r="I14" s="118" t="str">
        <f>IF(NOT($B14),"",SUM('Exam II(M)'!$V$29:$V$33))</f>
        <v/>
      </c>
      <c r="J14" s="118" t="str">
        <f>IF(NOT($B14),"",SUM('Exam II(M)'!$V$34:$V$38))</f>
        <v/>
      </c>
      <c r="K14" s="118" t="str">
        <f>IF(NOT($B14),"",SUM('Exam II(M)'!$V$39:$V$43))</f>
        <v/>
      </c>
      <c r="L14" s="118" t="str">
        <f>IF(NOT($B14),"",SUM('Exam II(M)'!$V$44:$V$48))</f>
        <v/>
      </c>
      <c r="M14" s="119" t="str">
        <f>IF(NOT($B14),"",SUM('Exam II(M)'!$V$49:$V$53))</f>
        <v/>
      </c>
      <c r="N14" s="66" t="str">
        <f>IF(NOT($B14),"",SUM('Exam II(M)'!$V$54))</f>
        <v/>
      </c>
    </row>
    <row r="15" spans="2:14" ht="13.9" x14ac:dyDescent="0.3">
      <c r="B15" s="176"/>
      <c r="C15" s="177"/>
      <c r="D15" s="117" t="str">
        <f>IF(NOT($B15),"",SUM('Exam II(M)'!$V$6:$V$10))</f>
        <v/>
      </c>
      <c r="E15" s="118" t="str">
        <f>IF(NOT($B15),"",SUM('Exam II(M)'!$V$11:$V$15))</f>
        <v/>
      </c>
      <c r="F15" s="118" t="str">
        <f>IF(NOT($B15),"",SUM('Exam II(M)'!$V$16:$V$19))</f>
        <v/>
      </c>
      <c r="G15" s="118" t="str">
        <f>IF(NOT($B15),"",SUM('Exam II(M)'!$V$20:$V$23))</f>
        <v/>
      </c>
      <c r="H15" s="118" t="str">
        <f>IF(NOT($B15),"",SUM('Exam II(M)'!$V$24:$V$28))</f>
        <v/>
      </c>
      <c r="I15" s="118" t="str">
        <f>IF(NOT($B15),"",SUM('Exam II(M)'!$V$29:$V$33))</f>
        <v/>
      </c>
      <c r="J15" s="118" t="str">
        <f>IF(NOT($B15),"",SUM('Exam II(M)'!$V$34:$V$38))</f>
        <v/>
      </c>
      <c r="K15" s="118" t="str">
        <f>IF(NOT($B15),"",SUM('Exam II(M)'!$V$39:$V$43))</f>
        <v/>
      </c>
      <c r="L15" s="118" t="str">
        <f>IF(NOT($B15),"",SUM('Exam II(M)'!$V$44:$V$48))</f>
        <v/>
      </c>
      <c r="M15" s="119" t="str">
        <f>IF(NOT($B15),"",SUM('Exam II(M)'!$V$49:$V$53))</f>
        <v/>
      </c>
      <c r="N15" s="66" t="str">
        <f>IF(NOT($B15),"",SUM('Exam II(M)'!$V$54))</f>
        <v/>
      </c>
    </row>
    <row r="16" spans="2:14" ht="13.9" x14ac:dyDescent="0.3">
      <c r="B16" s="176"/>
      <c r="C16" s="177"/>
      <c r="D16" s="117" t="str">
        <f>IF(NOT($B16),"",SUM('Exam II(M)'!$V$6:$V$10))</f>
        <v/>
      </c>
      <c r="E16" s="118" t="str">
        <f>IF(NOT($B16),"",SUM('Exam II(M)'!$V$11:$V$15))</f>
        <v/>
      </c>
      <c r="F16" s="118" t="str">
        <f>IF(NOT($B16),"",SUM('Exam II(M)'!$V$16:$V$19))</f>
        <v/>
      </c>
      <c r="G16" s="118" t="str">
        <f>IF(NOT($B16),"",SUM('Exam II(M)'!$V$20:$V$23))</f>
        <v/>
      </c>
      <c r="H16" s="118" t="str">
        <f>IF(NOT($B16),"",SUM('Exam II(M)'!$V$24:$V$28))</f>
        <v/>
      </c>
      <c r="I16" s="118" t="str">
        <f>IF(NOT($B16),"",SUM('Exam II(M)'!$V$29:$V$33))</f>
        <v/>
      </c>
      <c r="J16" s="118" t="str">
        <f>IF(NOT($B16),"",SUM('Exam II(M)'!$V$34:$V$38))</f>
        <v/>
      </c>
      <c r="K16" s="118" t="str">
        <f>IF(NOT($B16),"",SUM('Exam II(M)'!$V$39:$V$43))</f>
        <v/>
      </c>
      <c r="L16" s="118" t="str">
        <f>IF(NOT($B16),"",SUM('Exam II(M)'!$V$44:$V$48))</f>
        <v/>
      </c>
      <c r="M16" s="119" t="str">
        <f>IF(NOT($B16),"",SUM('Exam II(M)'!$V$49:$V$53))</f>
        <v/>
      </c>
      <c r="N16" s="66" t="str">
        <f>IF(NOT($B16),"",SUM('Exam II(M)'!$V$54))</f>
        <v/>
      </c>
    </row>
    <row r="17" spans="2:14" ht="13.9" x14ac:dyDescent="0.3">
      <c r="B17" s="176"/>
      <c r="C17" s="177"/>
      <c r="D17" s="117" t="str">
        <f>IF(NOT($B17),"",SUM('Exam II(M)'!$V$6:$V$10))</f>
        <v/>
      </c>
      <c r="E17" s="118" t="str">
        <f>IF(NOT($B17),"",SUM('Exam II(M)'!$V$11:$V$15))</f>
        <v/>
      </c>
      <c r="F17" s="118" t="str">
        <f>IF(NOT($B17),"",SUM('Exam II(M)'!$V$16:$V$19))</f>
        <v/>
      </c>
      <c r="G17" s="118" t="str">
        <f>IF(NOT($B17),"",SUM('Exam II(M)'!$V$20:$V$23))</f>
        <v/>
      </c>
      <c r="H17" s="118" t="str">
        <f>IF(NOT($B17),"",SUM('Exam II(M)'!$V$24:$V$28))</f>
        <v/>
      </c>
      <c r="I17" s="118" t="str">
        <f>IF(NOT($B17),"",SUM('Exam II(M)'!$V$29:$V$33))</f>
        <v/>
      </c>
      <c r="J17" s="118" t="str">
        <f>IF(NOT($B17),"",SUM('Exam II(M)'!$V$34:$V$38))</f>
        <v/>
      </c>
      <c r="K17" s="118" t="str">
        <f>IF(NOT($B17),"",SUM('Exam II(M)'!$V$39:$V$43))</f>
        <v/>
      </c>
      <c r="L17" s="118" t="str">
        <f>IF(NOT($B17),"",SUM('Exam II(M)'!$V$44:$V$48))</f>
        <v/>
      </c>
      <c r="M17" s="119" t="str">
        <f>IF(NOT($B17),"",SUM('Exam II(M)'!$V$49:$V$53))</f>
        <v/>
      </c>
      <c r="N17" s="66" t="str">
        <f>IF(NOT($B17),"",SUM('Exam II(M)'!$V$54))</f>
        <v/>
      </c>
    </row>
    <row r="18" spans="2:14" ht="13.9" x14ac:dyDescent="0.3">
      <c r="B18" s="176"/>
      <c r="C18" s="177"/>
      <c r="D18" s="117" t="str">
        <f>IF(NOT($B18),"",SUM('Exam II(M)'!$V$6:$V$10))</f>
        <v/>
      </c>
      <c r="E18" s="118" t="str">
        <f>IF(NOT($B18),"",SUM('Exam II(M)'!$V$11:$V$15))</f>
        <v/>
      </c>
      <c r="F18" s="118" t="str">
        <f>IF(NOT($B18),"",SUM('Exam II(M)'!$V$16:$V$19))</f>
        <v/>
      </c>
      <c r="G18" s="118" t="str">
        <f>IF(NOT($B18),"",SUM('Exam II(M)'!$V$20:$V$23))</f>
        <v/>
      </c>
      <c r="H18" s="118" t="str">
        <f>IF(NOT($B18),"",SUM('Exam II(M)'!$V$24:$V$28))</f>
        <v/>
      </c>
      <c r="I18" s="118" t="str">
        <f>IF(NOT($B18),"",SUM('Exam II(M)'!$V$29:$V$33))</f>
        <v/>
      </c>
      <c r="J18" s="118" t="str">
        <f>IF(NOT($B18),"",SUM('Exam II(M)'!$V$34:$V$38))</f>
        <v/>
      </c>
      <c r="K18" s="118" t="str">
        <f>IF(NOT($B18),"",SUM('Exam II(M)'!$V$39:$V$43))</f>
        <v/>
      </c>
      <c r="L18" s="118" t="str">
        <f>IF(NOT($B18),"",SUM('Exam II(M)'!$V$44:$V$48))</f>
        <v/>
      </c>
      <c r="M18" s="119" t="str">
        <f>IF(NOT($B18),"",SUM('Exam II(M)'!$V$49:$V$53))</f>
        <v/>
      </c>
      <c r="N18" s="66" t="str">
        <f>IF(NOT($B18),"",SUM('Exam II(M)'!$V$54))</f>
        <v/>
      </c>
    </row>
    <row r="19" spans="2:14" ht="13.9" x14ac:dyDescent="0.3">
      <c r="B19" s="176"/>
      <c r="C19" s="177"/>
      <c r="D19" s="117" t="str">
        <f>IF(NOT($B19),"",SUM('Exam II(M)'!$V$6:$V$10))</f>
        <v/>
      </c>
      <c r="E19" s="118" t="str">
        <f>IF(NOT($B19),"",SUM('Exam II(M)'!$V$11:$V$15))</f>
        <v/>
      </c>
      <c r="F19" s="118" t="str">
        <f>IF(NOT($B19),"",SUM('Exam II(M)'!$V$16:$V$19))</f>
        <v/>
      </c>
      <c r="G19" s="118" t="str">
        <f>IF(NOT($B19),"",SUM('Exam II(M)'!$V$20:$V$23))</f>
        <v/>
      </c>
      <c r="H19" s="118" t="str">
        <f>IF(NOT($B19),"",SUM('Exam II(M)'!$V$24:$V$28))</f>
        <v/>
      </c>
      <c r="I19" s="118" t="str">
        <f>IF(NOT($B19),"",SUM('Exam II(M)'!$V$29:$V$33))</f>
        <v/>
      </c>
      <c r="J19" s="118" t="str">
        <f>IF(NOT($B19),"",SUM('Exam II(M)'!$V$34:$V$38))</f>
        <v/>
      </c>
      <c r="K19" s="118" t="str">
        <f>IF(NOT($B19),"",SUM('Exam II(M)'!$V$39:$V$43))</f>
        <v/>
      </c>
      <c r="L19" s="118" t="str">
        <f>IF(NOT($B19),"",SUM('Exam II(M)'!$V$44:$V$48))</f>
        <v/>
      </c>
      <c r="M19" s="119" t="str">
        <f>IF(NOT($B19),"",SUM('Exam II(M)'!$V$49:$V$53))</f>
        <v/>
      </c>
      <c r="N19" s="66" t="str">
        <f>IF(NOT($B19),"",SUM('Exam II(M)'!$V$54))</f>
        <v/>
      </c>
    </row>
    <row r="20" spans="2:14" ht="13.9" x14ac:dyDescent="0.3">
      <c r="B20" s="176"/>
      <c r="C20" s="177"/>
      <c r="D20" s="117" t="str">
        <f>IF(NOT($B20),"",SUM('Exam II(M)'!$V$6:$V$10))</f>
        <v/>
      </c>
      <c r="E20" s="118" t="str">
        <f>IF(NOT($B20),"",SUM('Exam II(M)'!$V$11:$V$15))</f>
        <v/>
      </c>
      <c r="F20" s="118" t="str">
        <f>IF(NOT($B20),"",SUM('Exam II(M)'!$V$16:$V$19))</f>
        <v/>
      </c>
      <c r="G20" s="118" t="str">
        <f>IF(NOT($B20),"",SUM('Exam II(M)'!$V$20:$V$23))</f>
        <v/>
      </c>
      <c r="H20" s="118" t="str">
        <f>IF(NOT($B20),"",SUM('Exam II(M)'!$V$24:$V$28))</f>
        <v/>
      </c>
      <c r="I20" s="118" t="str">
        <f>IF(NOT($B20),"",SUM('Exam II(M)'!$V$29:$V$33))</f>
        <v/>
      </c>
      <c r="J20" s="118" t="str">
        <f>IF(NOT($B20),"",SUM('Exam II(M)'!$V$34:$V$38))</f>
        <v/>
      </c>
      <c r="K20" s="118" t="str">
        <f>IF(NOT($B20),"",SUM('Exam II(M)'!$V$39:$V$43))</f>
        <v/>
      </c>
      <c r="L20" s="118" t="str">
        <f>IF(NOT($B20),"",SUM('Exam II(M)'!$V$44:$V$48))</f>
        <v/>
      </c>
      <c r="M20" s="119" t="str">
        <f>IF(NOT($B20),"",SUM('Exam II(M)'!$V$49:$V$53))</f>
        <v/>
      </c>
      <c r="N20" s="66" t="str">
        <f>IF(NOT($B20),"",SUM('Exam II(M)'!$V$54))</f>
        <v/>
      </c>
    </row>
    <row r="21" spans="2:14" ht="13.9" x14ac:dyDescent="0.3">
      <c r="B21" s="176"/>
      <c r="C21" s="177"/>
      <c r="D21" s="117" t="str">
        <f>IF(NOT($B21),"",SUM('Exam II(M)'!$V$6:$V$10))</f>
        <v/>
      </c>
      <c r="E21" s="118" t="str">
        <f>IF(NOT($B21),"",SUM('Exam II(M)'!$V$11:$V$15))</f>
        <v/>
      </c>
      <c r="F21" s="118" t="str">
        <f>IF(NOT($B21),"",SUM('Exam II(M)'!$V$16:$V$19))</f>
        <v/>
      </c>
      <c r="G21" s="118" t="str">
        <f>IF(NOT($B21),"",SUM('Exam II(M)'!$V$20:$V$23))</f>
        <v/>
      </c>
      <c r="H21" s="118" t="str">
        <f>IF(NOT($B21),"",SUM('Exam II(M)'!$V$24:$V$28))</f>
        <v/>
      </c>
      <c r="I21" s="118" t="str">
        <f>IF(NOT($B21),"",SUM('Exam II(M)'!$V$29:$V$33))</f>
        <v/>
      </c>
      <c r="J21" s="118" t="str">
        <f>IF(NOT($B21),"",SUM('Exam II(M)'!$V$34:$V$38))</f>
        <v/>
      </c>
      <c r="K21" s="118" t="str">
        <f>IF(NOT($B21),"",SUM('Exam II(M)'!$V$39:$V$43))</f>
        <v/>
      </c>
      <c r="L21" s="118" t="str">
        <f>IF(NOT($B21),"",SUM('Exam II(M)'!$V$44:$V$48))</f>
        <v/>
      </c>
      <c r="M21" s="119" t="str">
        <f>IF(NOT($B21),"",SUM('Exam II(M)'!$V$49:$V$53))</f>
        <v/>
      </c>
      <c r="N21" s="66" t="str">
        <f>IF(NOT($B21),"",SUM('Exam II(M)'!$V$54))</f>
        <v/>
      </c>
    </row>
    <row r="22" spans="2:14" ht="13.9" x14ac:dyDescent="0.3">
      <c r="B22" s="176"/>
      <c r="C22" s="177"/>
      <c r="D22" s="117" t="str">
        <f>IF(NOT($B22),"",SUM('Exam II(M)'!$V$6:$V$10))</f>
        <v/>
      </c>
      <c r="E22" s="118" t="str">
        <f>IF(NOT($B22),"",SUM('Exam II(M)'!$V$11:$V$15))</f>
        <v/>
      </c>
      <c r="F22" s="118" t="str">
        <f>IF(NOT($B22),"",SUM('Exam II(M)'!$V$16:$V$19))</f>
        <v/>
      </c>
      <c r="G22" s="118" t="str">
        <f>IF(NOT($B22),"",SUM('Exam II(M)'!$V$20:$V$23))</f>
        <v/>
      </c>
      <c r="H22" s="118" t="str">
        <f>IF(NOT($B22),"",SUM('Exam II(M)'!$V$24:$V$28))</f>
        <v/>
      </c>
      <c r="I22" s="118" t="str">
        <f>IF(NOT($B22),"",SUM('Exam II(M)'!$V$29:$V$33))</f>
        <v/>
      </c>
      <c r="J22" s="118" t="str">
        <f>IF(NOT($B22),"",SUM('Exam II(M)'!$V$34:$V$38))</f>
        <v/>
      </c>
      <c r="K22" s="118" t="str">
        <f>IF(NOT($B22),"",SUM('Exam II(M)'!$V$39:$V$43))</f>
        <v/>
      </c>
      <c r="L22" s="118" t="str">
        <f>IF(NOT($B22),"",SUM('Exam II(M)'!$V$44:$V$48))</f>
        <v/>
      </c>
      <c r="M22" s="119" t="str">
        <f>IF(NOT($B22),"",SUM('Exam II(M)'!$V$49:$V$53))</f>
        <v/>
      </c>
      <c r="N22" s="66" t="str">
        <f>IF(NOT($B22),"",SUM('Exam II(M)'!$V$54))</f>
        <v/>
      </c>
    </row>
    <row r="23" spans="2:14" ht="13.9" x14ac:dyDescent="0.3">
      <c r="B23" s="176"/>
      <c r="C23" s="177"/>
      <c r="D23" s="117" t="str">
        <f>IF(NOT($B23),"",SUM('Exam II(M)'!$V$6:$V$10))</f>
        <v/>
      </c>
      <c r="E23" s="118" t="str">
        <f>IF(NOT($B23),"",SUM('Exam II(M)'!$V$11:$V$15))</f>
        <v/>
      </c>
      <c r="F23" s="118" t="str">
        <f>IF(NOT($B23),"",SUM('Exam II(M)'!$V$16:$V$19))</f>
        <v/>
      </c>
      <c r="G23" s="118" t="str">
        <f>IF(NOT($B23),"",SUM('Exam II(M)'!$V$20:$V$23))</f>
        <v/>
      </c>
      <c r="H23" s="118" t="str">
        <f>IF(NOT($B23),"",SUM('Exam II(M)'!$V$24:$V$28))</f>
        <v/>
      </c>
      <c r="I23" s="118" t="str">
        <f>IF(NOT($B23),"",SUM('Exam II(M)'!$V$29:$V$33))</f>
        <v/>
      </c>
      <c r="J23" s="118" t="str">
        <f>IF(NOT($B23),"",SUM('Exam II(M)'!$V$34:$V$38))</f>
        <v/>
      </c>
      <c r="K23" s="118" t="str">
        <f>IF(NOT($B23),"",SUM('Exam II(M)'!$V$39:$V$43))</f>
        <v/>
      </c>
      <c r="L23" s="118" t="str">
        <f>IF(NOT($B23),"",SUM('Exam II(M)'!$V$44:$V$48))</f>
        <v/>
      </c>
      <c r="M23" s="119" t="str">
        <f>IF(NOT($B23),"",SUM('Exam II(M)'!$V$49:$V$53))</f>
        <v/>
      </c>
      <c r="N23" s="66" t="str">
        <f>IF(NOT($B23),"",SUM('Exam II(M)'!$V$54))</f>
        <v/>
      </c>
    </row>
    <row r="24" spans="2:14" ht="13.9" x14ac:dyDescent="0.3">
      <c r="B24" s="176"/>
      <c r="C24" s="177"/>
      <c r="D24" s="117" t="str">
        <f>IF(NOT($B24),"",SUM('Exam II(M)'!$V$6:$V$10))</f>
        <v/>
      </c>
      <c r="E24" s="118" t="str">
        <f>IF(NOT($B24),"",SUM('Exam II(M)'!$V$11:$V$15))</f>
        <v/>
      </c>
      <c r="F24" s="118" t="str">
        <f>IF(NOT($B24),"",SUM('Exam II(M)'!$V$16:$V$19))</f>
        <v/>
      </c>
      <c r="G24" s="118" t="str">
        <f>IF(NOT($B24),"",SUM('Exam II(M)'!$V$20:$V$23))</f>
        <v/>
      </c>
      <c r="H24" s="118" t="str">
        <f>IF(NOT($B24),"",SUM('Exam II(M)'!$V$24:$V$28))</f>
        <v/>
      </c>
      <c r="I24" s="118" t="str">
        <f>IF(NOT($B24),"",SUM('Exam II(M)'!$V$29:$V$33))</f>
        <v/>
      </c>
      <c r="J24" s="118" t="str">
        <f>IF(NOT($B24),"",SUM('Exam II(M)'!$V$34:$V$38))</f>
        <v/>
      </c>
      <c r="K24" s="118" t="str">
        <f>IF(NOT($B24),"",SUM('Exam II(M)'!$V$39:$V$43))</f>
        <v/>
      </c>
      <c r="L24" s="118" t="str">
        <f>IF(NOT($B24),"",SUM('Exam II(M)'!$V$44:$V$48))</f>
        <v/>
      </c>
      <c r="M24" s="119" t="str">
        <f>IF(NOT($B24),"",SUM('Exam II(M)'!$V$49:$V$53))</f>
        <v/>
      </c>
      <c r="N24" s="66" t="str">
        <f>IF(NOT($B24),"",SUM('Exam II(M)'!$V$54))</f>
        <v/>
      </c>
    </row>
    <row r="25" spans="2:14" ht="13.9" x14ac:dyDescent="0.3">
      <c r="B25" s="176"/>
      <c r="C25" s="177"/>
      <c r="D25" s="117" t="str">
        <f>IF(NOT($B25),"",SUM('Exam II(M)'!$V$6:$V$10))</f>
        <v/>
      </c>
      <c r="E25" s="118" t="str">
        <f>IF(NOT($B25),"",SUM('Exam II(M)'!$V$11:$V$15))</f>
        <v/>
      </c>
      <c r="F25" s="118" t="str">
        <f>IF(NOT($B25),"",SUM('Exam II(M)'!$V$16:$V$19))</f>
        <v/>
      </c>
      <c r="G25" s="118" t="str">
        <f>IF(NOT($B25),"",SUM('Exam II(M)'!$V$20:$V$23))</f>
        <v/>
      </c>
      <c r="H25" s="118" t="str">
        <f>IF(NOT($B25),"",SUM('Exam II(M)'!$V$24:$V$28))</f>
        <v/>
      </c>
      <c r="I25" s="118" t="str">
        <f>IF(NOT($B25),"",SUM('Exam II(M)'!$V$29:$V$33))</f>
        <v/>
      </c>
      <c r="J25" s="118" t="str">
        <f>IF(NOT($B25),"",SUM('Exam II(M)'!$V$34:$V$38))</f>
        <v/>
      </c>
      <c r="K25" s="118" t="str">
        <f>IF(NOT($B25),"",SUM('Exam II(M)'!$V$39:$V$43))</f>
        <v/>
      </c>
      <c r="L25" s="118" t="str">
        <f>IF(NOT($B25),"",SUM('Exam II(M)'!$V$44:$V$48))</f>
        <v/>
      </c>
      <c r="M25" s="119" t="str">
        <f>IF(NOT($B25),"",SUM('Exam II(M)'!$V$49:$V$53))</f>
        <v/>
      </c>
      <c r="N25" s="66" t="str">
        <f>IF(NOT($B25),"",SUM('Exam II(M)'!$V$54))</f>
        <v/>
      </c>
    </row>
    <row r="26" spans="2:14" ht="13.9" x14ac:dyDescent="0.3">
      <c r="B26" s="176"/>
      <c r="C26" s="177"/>
      <c r="D26" s="117" t="str">
        <f>IF(NOT($B26),"",SUM('Exam II(M)'!$V$6:$V$10))</f>
        <v/>
      </c>
      <c r="E26" s="118" t="str">
        <f>IF(NOT($B26),"",SUM('Exam II(M)'!$V$11:$V$15))</f>
        <v/>
      </c>
      <c r="F26" s="118" t="str">
        <f>IF(NOT($B26),"",SUM('Exam II(M)'!$V$16:$V$19))</f>
        <v/>
      </c>
      <c r="G26" s="118" t="str">
        <f>IF(NOT($B26),"",SUM('Exam II(M)'!$V$20:$V$23))</f>
        <v/>
      </c>
      <c r="H26" s="118" t="str">
        <f>IF(NOT($B26),"",SUM('Exam II(M)'!$V$24:$V$28))</f>
        <v/>
      </c>
      <c r="I26" s="118" t="str">
        <f>IF(NOT($B26),"",SUM('Exam II(M)'!$V$29:$V$33))</f>
        <v/>
      </c>
      <c r="J26" s="118" t="str">
        <f>IF(NOT($B26),"",SUM('Exam II(M)'!$V$34:$V$38))</f>
        <v/>
      </c>
      <c r="K26" s="118" t="str">
        <f>IF(NOT($B26),"",SUM('Exam II(M)'!$V$39:$V$43))</f>
        <v/>
      </c>
      <c r="L26" s="118" t="str">
        <f>IF(NOT($B26),"",SUM('Exam II(M)'!$V$44:$V$48))</f>
        <v/>
      </c>
      <c r="M26" s="119" t="str">
        <f>IF(NOT($B26),"",SUM('Exam II(M)'!$V$49:$V$53))</f>
        <v/>
      </c>
      <c r="N26" s="66" t="str">
        <f>IF(NOT($B26),"",SUM('Exam II(M)'!$V$54))</f>
        <v/>
      </c>
    </row>
    <row r="27" spans="2:14" ht="13.9" x14ac:dyDescent="0.3">
      <c r="B27" s="176"/>
      <c r="C27" s="177"/>
      <c r="D27" s="117" t="str">
        <f>IF(NOT($B27),"",SUM('Exam II(M)'!$V$6:$V$10))</f>
        <v/>
      </c>
      <c r="E27" s="118" t="str">
        <f>IF(NOT($B27),"",SUM('Exam II(M)'!$V$11:$V$15))</f>
        <v/>
      </c>
      <c r="F27" s="118" t="str">
        <f>IF(NOT($B27),"",SUM('Exam II(M)'!$V$16:$V$19))</f>
        <v/>
      </c>
      <c r="G27" s="118" t="str">
        <f>IF(NOT($B27),"",SUM('Exam II(M)'!$V$20:$V$23))</f>
        <v/>
      </c>
      <c r="H27" s="118" t="str">
        <f>IF(NOT($B27),"",SUM('Exam II(M)'!$V$24:$V$28))</f>
        <v/>
      </c>
      <c r="I27" s="118" t="str">
        <f>IF(NOT($B27),"",SUM('Exam II(M)'!$V$29:$V$33))</f>
        <v/>
      </c>
      <c r="J27" s="118" t="str">
        <f>IF(NOT($B27),"",SUM('Exam II(M)'!$V$34:$V$38))</f>
        <v/>
      </c>
      <c r="K27" s="118" t="str">
        <f>IF(NOT($B27),"",SUM('Exam II(M)'!$V$39:$V$43))</f>
        <v/>
      </c>
      <c r="L27" s="118" t="str">
        <f>IF(NOT($B27),"",SUM('Exam II(M)'!$V$44:$V$48))</f>
        <v/>
      </c>
      <c r="M27" s="119" t="str">
        <f>IF(NOT($B27),"",SUM('Exam II(M)'!$V$49:$V$53))</f>
        <v/>
      </c>
      <c r="N27" s="66" t="str">
        <f>IF(NOT($B27),"",SUM('Exam II(M)'!$V$54))</f>
        <v/>
      </c>
    </row>
    <row r="28" spans="2:14" ht="13.9" x14ac:dyDescent="0.3">
      <c r="B28" s="176"/>
      <c r="C28" s="177"/>
      <c r="D28" s="117" t="str">
        <f>IF(NOT($B28),"",SUM('Exam II(M)'!$V$6:$V$10))</f>
        <v/>
      </c>
      <c r="E28" s="118" t="str">
        <f>IF(NOT($B28),"",SUM('Exam II(M)'!$V$11:$V$15))</f>
        <v/>
      </c>
      <c r="F28" s="118" t="str">
        <f>IF(NOT($B28),"",SUM('Exam II(M)'!$V$16:$V$19))</f>
        <v/>
      </c>
      <c r="G28" s="118" t="str">
        <f>IF(NOT($B28),"",SUM('Exam II(M)'!$V$20:$V$23))</f>
        <v/>
      </c>
      <c r="H28" s="118" t="str">
        <f>IF(NOT($B28),"",SUM('Exam II(M)'!$V$24:$V$28))</f>
        <v/>
      </c>
      <c r="I28" s="118" t="str">
        <f>IF(NOT($B28),"",SUM('Exam II(M)'!$V$29:$V$33))</f>
        <v/>
      </c>
      <c r="J28" s="118" t="str">
        <f>IF(NOT($B28),"",SUM('Exam II(M)'!$V$34:$V$38))</f>
        <v/>
      </c>
      <c r="K28" s="118" t="str">
        <f>IF(NOT($B28),"",SUM('Exam II(M)'!$V$39:$V$43))</f>
        <v/>
      </c>
      <c r="L28" s="118" t="str">
        <f>IF(NOT($B28),"",SUM('Exam II(M)'!$V$44:$V$48))</f>
        <v/>
      </c>
      <c r="M28" s="119" t="str">
        <f>IF(NOT($B28),"",SUM('Exam II(M)'!$V$49:$V$53))</f>
        <v/>
      </c>
      <c r="N28" s="66" t="str">
        <f>IF(NOT($B28),"",SUM('Exam II(M)'!$V$54))</f>
        <v/>
      </c>
    </row>
    <row r="29" spans="2:14" ht="13.9" x14ac:dyDescent="0.3">
      <c r="B29" s="176"/>
      <c r="C29" s="177"/>
      <c r="D29" s="117" t="str">
        <f>IF(NOT($B29),"",SUM('Exam II(M)'!$V$6:$V$10))</f>
        <v/>
      </c>
      <c r="E29" s="118" t="str">
        <f>IF(NOT($B29),"",SUM('Exam II(M)'!$V$11:$V$15))</f>
        <v/>
      </c>
      <c r="F29" s="118" t="str">
        <f>IF(NOT($B29),"",SUM('Exam II(M)'!$V$16:$V$19))</f>
        <v/>
      </c>
      <c r="G29" s="118" t="str">
        <f>IF(NOT($B29),"",SUM('Exam II(M)'!$V$20:$V$23))</f>
        <v/>
      </c>
      <c r="H29" s="118" t="str">
        <f>IF(NOT($B29),"",SUM('Exam II(M)'!$V$24:$V$28))</f>
        <v/>
      </c>
      <c r="I29" s="118" t="str">
        <f>IF(NOT($B29),"",SUM('Exam II(M)'!$V$29:$V$33))</f>
        <v/>
      </c>
      <c r="J29" s="118" t="str">
        <f>IF(NOT($B29),"",SUM('Exam II(M)'!$V$34:$V$38))</f>
        <v/>
      </c>
      <c r="K29" s="118" t="str">
        <f>IF(NOT($B29),"",SUM('Exam II(M)'!$V$39:$V$43))</f>
        <v/>
      </c>
      <c r="L29" s="118" t="str">
        <f>IF(NOT($B29),"",SUM('Exam II(M)'!$V$44:$V$48))</f>
        <v/>
      </c>
      <c r="M29" s="119" t="str">
        <f>IF(NOT($B29),"",SUM('Exam II(M)'!$V$49:$V$53))</f>
        <v/>
      </c>
      <c r="N29" s="66" t="str">
        <f>IF(NOT($B29),"",SUM('Exam II(M)'!$V$54))</f>
        <v/>
      </c>
    </row>
    <row r="30" spans="2:14" ht="13.9" x14ac:dyDescent="0.3">
      <c r="B30" s="176"/>
      <c r="C30" s="177"/>
      <c r="D30" s="117" t="str">
        <f>IF(NOT($B30),"",SUM('Exam II(M)'!$V$6:$V$10))</f>
        <v/>
      </c>
      <c r="E30" s="118" t="str">
        <f>IF(NOT($B30),"",SUM('Exam II(M)'!$V$11:$V$15))</f>
        <v/>
      </c>
      <c r="F30" s="118" t="str">
        <f>IF(NOT($B30),"",SUM('Exam II(M)'!$V$16:$V$19))</f>
        <v/>
      </c>
      <c r="G30" s="118" t="str">
        <f>IF(NOT($B30),"",SUM('Exam II(M)'!$V$20:$V$23))</f>
        <v/>
      </c>
      <c r="H30" s="118" t="str">
        <f>IF(NOT($B30),"",SUM('Exam II(M)'!$V$24:$V$28))</f>
        <v/>
      </c>
      <c r="I30" s="118" t="str">
        <f>IF(NOT($B30),"",SUM('Exam II(M)'!$V$29:$V$33))</f>
        <v/>
      </c>
      <c r="J30" s="118" t="str">
        <f>IF(NOT($B30),"",SUM('Exam II(M)'!$V$34:$V$38))</f>
        <v/>
      </c>
      <c r="K30" s="118" t="str">
        <f>IF(NOT($B30),"",SUM('Exam II(M)'!$V$39:$V$43))</f>
        <v/>
      </c>
      <c r="L30" s="118" t="str">
        <f>IF(NOT($B30),"",SUM('Exam II(M)'!$V$44:$V$48))</f>
        <v/>
      </c>
      <c r="M30" s="119" t="str">
        <f>IF(NOT($B30),"",SUM('Exam II(M)'!$V$49:$V$53))</f>
        <v/>
      </c>
      <c r="N30" s="66" t="str">
        <f>IF(NOT($B30),"",SUM('Exam II(M)'!$V$54))</f>
        <v/>
      </c>
    </row>
    <row r="31" spans="2:14" ht="13.9" x14ac:dyDescent="0.3">
      <c r="B31" s="176"/>
      <c r="C31" s="177"/>
      <c r="D31" s="117" t="str">
        <f>IF(NOT($B31),"",SUM('Exam II(M)'!$V$6:$V$10))</f>
        <v/>
      </c>
      <c r="E31" s="118" t="str">
        <f>IF(NOT($B31),"",SUM('Exam II(M)'!$V$11:$V$15))</f>
        <v/>
      </c>
      <c r="F31" s="118" t="str">
        <f>IF(NOT($B31),"",SUM('Exam II(M)'!$V$16:$V$19))</f>
        <v/>
      </c>
      <c r="G31" s="118" t="str">
        <f>IF(NOT($B31),"",SUM('Exam II(M)'!$V$20:$V$23))</f>
        <v/>
      </c>
      <c r="H31" s="118" t="str">
        <f>IF(NOT($B31),"",SUM('Exam II(M)'!$V$24:$V$28))</f>
        <v/>
      </c>
      <c r="I31" s="118" t="str">
        <f>IF(NOT($B31),"",SUM('Exam II(M)'!$V$29:$V$33))</f>
        <v/>
      </c>
      <c r="J31" s="118" t="str">
        <f>IF(NOT($B31),"",SUM('Exam II(M)'!$V$34:$V$38))</f>
        <v/>
      </c>
      <c r="K31" s="118" t="str">
        <f>IF(NOT($B31),"",SUM('Exam II(M)'!$V$39:$V$43))</f>
        <v/>
      </c>
      <c r="L31" s="118" t="str">
        <f>IF(NOT($B31),"",SUM('Exam II(M)'!$V$44:$V$48))</f>
        <v/>
      </c>
      <c r="M31" s="119" t="str">
        <f>IF(NOT($B31),"",SUM('Exam II(M)'!$V$49:$V$53))</f>
        <v/>
      </c>
      <c r="N31" s="66" t="str">
        <f>IF(NOT($B31),"",SUM('Exam II(M)'!$V$54))</f>
        <v/>
      </c>
    </row>
    <row r="32" spans="2:14" ht="13.9" x14ac:dyDescent="0.3">
      <c r="B32" s="176"/>
      <c r="C32" s="177"/>
      <c r="D32" s="117" t="str">
        <f>IF(NOT($B32),"",SUM('Exam II(M)'!$V$6:$V$10))</f>
        <v/>
      </c>
      <c r="E32" s="118" t="str">
        <f>IF(NOT($B32),"",SUM('Exam II(M)'!$V$11:$V$15))</f>
        <v/>
      </c>
      <c r="F32" s="118" t="str">
        <f>IF(NOT($B32),"",SUM('Exam II(M)'!$V$16:$V$19))</f>
        <v/>
      </c>
      <c r="G32" s="118" t="str">
        <f>IF(NOT($B32),"",SUM('Exam II(M)'!$V$20:$V$23))</f>
        <v/>
      </c>
      <c r="H32" s="118" t="str">
        <f>IF(NOT($B32),"",SUM('Exam II(M)'!$V$24:$V$28))</f>
        <v/>
      </c>
      <c r="I32" s="118" t="str">
        <f>IF(NOT($B32),"",SUM('Exam II(M)'!$V$29:$V$33))</f>
        <v/>
      </c>
      <c r="J32" s="118" t="str">
        <f>IF(NOT($B32),"",SUM('Exam II(M)'!$V$34:$V$38))</f>
        <v/>
      </c>
      <c r="K32" s="118" t="str">
        <f>IF(NOT($B32),"",SUM('Exam II(M)'!$V$39:$V$43))</f>
        <v/>
      </c>
      <c r="L32" s="118" t="str">
        <f>IF(NOT($B32),"",SUM('Exam II(M)'!$V$44:$V$48))</f>
        <v/>
      </c>
      <c r="M32" s="119" t="str">
        <f>IF(NOT($B32),"",SUM('Exam II(M)'!$V$49:$V$53))</f>
        <v/>
      </c>
      <c r="N32" s="66" t="str">
        <f>IF(NOT($B32),"",SUM('Exam II(M)'!$V$54))</f>
        <v/>
      </c>
    </row>
    <row r="33" spans="2:14" ht="14.45" thickBot="1" x14ac:dyDescent="0.35">
      <c r="B33" s="178"/>
      <c r="C33" s="179"/>
      <c r="D33" s="120" t="str">
        <f>IF(NOT($B33),"",SUM('Exam II(M)'!$V$6:$V$10))</f>
        <v/>
      </c>
      <c r="E33" s="121" t="str">
        <f>IF(NOT($B33),"",SUM('Exam II(M)'!$V$11:$V$15))</f>
        <v/>
      </c>
      <c r="F33" s="121" t="str">
        <f>IF(NOT($B33),"",SUM('Exam II(M)'!$V$16:$V$19))</f>
        <v/>
      </c>
      <c r="G33" s="121" t="str">
        <f>IF(NOT($B33),"",SUM('Exam II(M)'!$V$20:$V$23))</f>
        <v/>
      </c>
      <c r="H33" s="121" t="str">
        <f>IF(NOT($B33),"",SUM('Exam II(M)'!$V$24:$V$28))</f>
        <v/>
      </c>
      <c r="I33" s="121" t="str">
        <f>IF(NOT($B33),"",SUM('Exam II(M)'!$V$29:$V$33))</f>
        <v/>
      </c>
      <c r="J33" s="121" t="str">
        <f>IF(NOT($B33),"",SUM('Exam II(M)'!$V$34:$V$38))</f>
        <v/>
      </c>
      <c r="K33" s="121" t="str">
        <f>IF(NOT($B33),"",SUM('Exam II(M)'!$V$39:$V$43))</f>
        <v/>
      </c>
      <c r="L33" s="121" t="str">
        <f>IF(NOT($B33),"",SUM('Exam II(M)'!$V$44:$V$48))</f>
        <v/>
      </c>
      <c r="M33" s="122" t="str">
        <f>IF(NOT($B33),"",SUM('Exam II(M)'!$V$49:$V$53))</f>
        <v/>
      </c>
      <c r="N33" s="67" t="str">
        <f>IF(NOT($B33),"",SUM('Exam II(M)'!$V$54))</f>
        <v/>
      </c>
    </row>
    <row r="34" spans="2:14" ht="13.9" x14ac:dyDescent="0.3">
      <c r="B34" s="175"/>
      <c r="C34" s="175"/>
    </row>
    <row r="35" spans="2:14" ht="13.9" customHeight="1" x14ac:dyDescent="0.3">
      <c r="B35" s="1" t="s">
        <v>125</v>
      </c>
    </row>
    <row r="36" spans="2:14" ht="13.9" customHeight="1" x14ac:dyDescent="0.25">
      <c r="B36" s="1" t="s">
        <v>126</v>
      </c>
    </row>
    <row r="37" spans="2:14" ht="13.9" customHeight="1" x14ac:dyDescent="0.3">
      <c r="B37" s="1" t="s">
        <v>127</v>
      </c>
    </row>
    <row r="38" spans="2:14" ht="13.9" x14ac:dyDescent="0.3">
      <c r="B38" s="175"/>
      <c r="C38" s="175"/>
    </row>
    <row r="39" spans="2:14" ht="13.9" x14ac:dyDescent="0.3">
      <c r="B39" s="175"/>
      <c r="C39" s="175"/>
    </row>
    <row r="40" spans="2:14" ht="13.9" x14ac:dyDescent="0.3">
      <c r="B40" s="175"/>
      <c r="C40" s="175"/>
    </row>
    <row r="41" spans="2:14" ht="13.9" x14ac:dyDescent="0.3">
      <c r="B41" s="175"/>
      <c r="C41" s="175"/>
    </row>
    <row r="42" spans="2:14" ht="13.9" x14ac:dyDescent="0.3">
      <c r="B42" s="175"/>
      <c r="C42" s="175"/>
    </row>
    <row r="43" spans="2:14" ht="13.9" x14ac:dyDescent="0.3">
      <c r="B43" s="175"/>
      <c r="C43" s="175"/>
    </row>
    <row r="44" spans="2:14" x14ac:dyDescent="0.25">
      <c r="B44" s="175"/>
      <c r="C44" s="175"/>
    </row>
    <row r="45" spans="2:14" x14ac:dyDescent="0.25">
      <c r="B45" s="175"/>
      <c r="C45" s="175"/>
    </row>
    <row r="46" spans="2:14" x14ac:dyDescent="0.25">
      <c r="B46" s="175"/>
      <c r="C46" s="175"/>
    </row>
    <row r="47" spans="2:14" x14ac:dyDescent="0.25">
      <c r="B47" s="175"/>
      <c r="C47" s="175"/>
    </row>
    <row r="48" spans="2:14" x14ac:dyDescent="0.25">
      <c r="B48" s="175"/>
      <c r="C48" s="175"/>
    </row>
    <row r="49" spans="2:3" x14ac:dyDescent="0.25">
      <c r="B49" s="175"/>
      <c r="C49" s="175"/>
    </row>
    <row r="50" spans="2:3" x14ac:dyDescent="0.25">
      <c r="B50" s="175"/>
      <c r="C50" s="175"/>
    </row>
    <row r="51" spans="2:3" x14ac:dyDescent="0.25">
      <c r="B51" s="175"/>
      <c r="C51" s="175"/>
    </row>
    <row r="52" spans="2:3" x14ac:dyDescent="0.25">
      <c r="B52" s="175"/>
      <c r="C52" s="175"/>
    </row>
    <row r="53" spans="2:3" x14ac:dyDescent="0.25">
      <c r="B53" s="175"/>
      <c r="C53" s="175"/>
    </row>
    <row r="54" spans="2:3" x14ac:dyDescent="0.25">
      <c r="B54" s="175"/>
      <c r="C54" s="175"/>
    </row>
    <row r="55" spans="2:3" x14ac:dyDescent="0.25">
      <c r="B55" s="175"/>
      <c r="C55" s="175"/>
    </row>
  </sheetData>
  <mergeCells count="47">
    <mergeCell ref="B32:C32"/>
    <mergeCell ref="B7:C8"/>
    <mergeCell ref="B4:C4"/>
    <mergeCell ref="D4:H4"/>
    <mergeCell ref="B19:C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4:C34"/>
    <mergeCell ref="B38:C38"/>
    <mergeCell ref="B39:C39"/>
    <mergeCell ref="B33:C33"/>
    <mergeCell ref="B40:C40"/>
    <mergeCell ref="B41:C41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zoomScale="70" zoomScaleNormal="70" workbookViewId="0">
      <selection activeCell="T3" sqref="T3:V3"/>
    </sheetView>
  </sheetViews>
  <sheetFormatPr defaultColWidth="8.85546875" defaultRowHeight="15" x14ac:dyDescent="0.25"/>
  <cols>
    <col min="1" max="1" width="1.42578125" style="71" customWidth="1"/>
    <col min="2" max="2" width="8" style="71" customWidth="1"/>
    <col min="3" max="3" width="8.85546875" style="71" customWidth="1"/>
    <col min="4" max="4" width="1.42578125" style="71" customWidth="1"/>
    <col min="5" max="5" width="8.85546875" style="71"/>
    <col min="6" max="20" width="3.42578125" style="71" customWidth="1"/>
    <col min="21" max="21" width="14" style="71" customWidth="1"/>
    <col min="22" max="22" width="5.7109375" style="71" customWidth="1"/>
    <col min="23" max="16384" width="8.85546875" style="71"/>
  </cols>
  <sheetData>
    <row r="1" spans="2:26" ht="17.45" x14ac:dyDescent="0.3">
      <c r="B1" s="110" t="s">
        <v>111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3" spans="2:26" s="91" customFormat="1" ht="15.75" x14ac:dyDescent="0.25">
      <c r="B3" s="88" t="s">
        <v>28</v>
      </c>
      <c r="C3" s="189" t="str">
        <f>IF('Exam I'!D3&lt;&gt;"",'Exam I'!D3,"")</f>
        <v/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89"/>
      <c r="R3" s="88" t="s">
        <v>29</v>
      </c>
      <c r="S3" s="89"/>
      <c r="T3" s="188"/>
      <c r="U3" s="188"/>
      <c r="V3" s="188"/>
      <c r="W3" s="90"/>
      <c r="X3" s="90"/>
      <c r="Y3" s="90"/>
      <c r="Z3" s="90"/>
    </row>
    <row r="4" spans="2:26" ht="15.75" thickBot="1" x14ac:dyDescent="0.3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2:26" s="83" customFormat="1" thickBot="1" x14ac:dyDescent="0.35">
      <c r="B5" s="84" t="s">
        <v>30</v>
      </c>
      <c r="C5" s="84" t="s">
        <v>31</v>
      </c>
      <c r="D5" s="85" t="s">
        <v>32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  <c r="V5" s="84" t="s">
        <v>92</v>
      </c>
    </row>
    <row r="6" spans="2:26" ht="6.6" customHeight="1" x14ac:dyDescent="0.25">
      <c r="B6" s="202" t="s">
        <v>94</v>
      </c>
      <c r="C6" s="194" t="s">
        <v>89</v>
      </c>
      <c r="V6" s="191">
        <f>MIN(10,SUM(G8:J9))</f>
        <v>0</v>
      </c>
    </row>
    <row r="7" spans="2:26" ht="15.75" thickBot="1" x14ac:dyDescent="0.3">
      <c r="B7" s="202"/>
      <c r="C7" s="194"/>
      <c r="E7" s="204" t="s">
        <v>51</v>
      </c>
      <c r="F7" s="204"/>
      <c r="G7" s="205">
        <v>1</v>
      </c>
      <c r="H7" s="198"/>
      <c r="I7" s="205" t="s">
        <v>86</v>
      </c>
      <c r="J7" s="198"/>
      <c r="K7" s="74" t="s">
        <v>112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191"/>
    </row>
    <row r="8" spans="2:26" x14ac:dyDescent="0.25">
      <c r="B8" s="202"/>
      <c r="C8" s="194"/>
      <c r="E8" s="206" t="s">
        <v>77</v>
      </c>
      <c r="F8" s="206"/>
      <c r="G8" s="207"/>
      <c r="H8" s="208"/>
      <c r="I8" s="211"/>
      <c r="J8" s="212"/>
      <c r="K8" s="74" t="s">
        <v>88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191"/>
    </row>
    <row r="9" spans="2:26" x14ac:dyDescent="0.25">
      <c r="B9" s="202"/>
      <c r="C9" s="194"/>
      <c r="E9" s="213" t="s">
        <v>15</v>
      </c>
      <c r="F9" s="213"/>
      <c r="G9" s="209"/>
      <c r="H9" s="210"/>
      <c r="I9" s="209"/>
      <c r="J9" s="210"/>
      <c r="K9" s="74" t="s">
        <v>91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191"/>
    </row>
    <row r="10" spans="2:26" ht="6.6" customHeight="1" thickBot="1" x14ac:dyDescent="0.3">
      <c r="B10" s="203"/>
      <c r="C10" s="195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192"/>
    </row>
    <row r="11" spans="2:26" ht="6.6" customHeight="1" x14ac:dyDescent="0.25">
      <c r="B11" s="214" t="s">
        <v>84</v>
      </c>
      <c r="C11" s="193" t="s">
        <v>85</v>
      </c>
      <c r="V11" s="191">
        <f>MIN(10,SUM(G13:J14))</f>
        <v>0</v>
      </c>
    </row>
    <row r="12" spans="2:26" ht="15.75" thickBot="1" x14ac:dyDescent="0.3">
      <c r="B12" s="202"/>
      <c r="C12" s="194"/>
      <c r="E12" s="204" t="s">
        <v>51</v>
      </c>
      <c r="F12" s="204"/>
      <c r="G12" s="205">
        <v>1</v>
      </c>
      <c r="H12" s="198"/>
      <c r="I12" s="205" t="s">
        <v>86</v>
      </c>
      <c r="J12" s="198"/>
      <c r="K12" s="74" t="s">
        <v>113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91"/>
    </row>
    <row r="13" spans="2:26" x14ac:dyDescent="0.25">
      <c r="B13" s="202"/>
      <c r="C13" s="194"/>
      <c r="E13" s="206" t="s">
        <v>77</v>
      </c>
      <c r="F13" s="206"/>
      <c r="G13" s="207"/>
      <c r="H13" s="208"/>
      <c r="I13" s="211"/>
      <c r="J13" s="212"/>
      <c r="K13" s="74" t="s">
        <v>88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91"/>
    </row>
    <row r="14" spans="2:26" x14ac:dyDescent="0.25">
      <c r="B14" s="202"/>
      <c r="C14" s="194"/>
      <c r="E14" s="213" t="s">
        <v>15</v>
      </c>
      <c r="F14" s="213"/>
      <c r="G14" s="209"/>
      <c r="H14" s="210"/>
      <c r="I14" s="209"/>
      <c r="J14" s="210"/>
      <c r="K14" s="74" t="s">
        <v>91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91"/>
    </row>
    <row r="15" spans="2:26" ht="6.6" customHeight="1" thickBot="1" x14ac:dyDescent="0.3">
      <c r="B15" s="203"/>
      <c r="C15" s="195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92"/>
    </row>
    <row r="16" spans="2:26" ht="6.6" customHeight="1" x14ac:dyDescent="0.25">
      <c r="B16" s="214" t="s">
        <v>82</v>
      </c>
      <c r="C16" s="193" t="s">
        <v>83</v>
      </c>
      <c r="V16" s="191">
        <f>MIN(14,(SUM(H18:J18)-MAX(H18:J18)))</f>
        <v>0</v>
      </c>
    </row>
    <row r="17" spans="2:22" ht="15.75" thickBot="1" x14ac:dyDescent="0.3">
      <c r="B17" s="202"/>
      <c r="C17" s="194"/>
      <c r="E17" s="205" t="s">
        <v>76</v>
      </c>
      <c r="F17" s="197"/>
      <c r="G17" s="198"/>
      <c r="H17" s="113">
        <v>1</v>
      </c>
      <c r="I17" s="76">
        <v>2</v>
      </c>
      <c r="J17" s="76">
        <v>3</v>
      </c>
      <c r="V17" s="191"/>
    </row>
    <row r="18" spans="2:22" x14ac:dyDescent="0.25">
      <c r="B18" s="202"/>
      <c r="C18" s="194"/>
      <c r="E18" s="215" t="s">
        <v>124</v>
      </c>
      <c r="F18" s="216"/>
      <c r="G18" s="217"/>
      <c r="H18" s="112"/>
      <c r="I18" s="114"/>
      <c r="J18" s="114"/>
      <c r="K18" s="74" t="s">
        <v>114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191"/>
    </row>
    <row r="19" spans="2:22" ht="6.6" customHeight="1" thickBot="1" x14ac:dyDescent="0.3">
      <c r="B19" s="203"/>
      <c r="C19" s="195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92"/>
    </row>
    <row r="20" spans="2:22" ht="6.6" customHeight="1" x14ac:dyDescent="0.25">
      <c r="B20" s="214" t="s">
        <v>74</v>
      </c>
      <c r="C20" s="193" t="s">
        <v>75</v>
      </c>
      <c r="V20" s="191">
        <f>MIN(14,(SUM(H22:J22)-MAX(H22:J22)))</f>
        <v>0</v>
      </c>
    </row>
    <row r="21" spans="2:22" ht="15.75" thickBot="1" x14ac:dyDescent="0.3">
      <c r="B21" s="202"/>
      <c r="C21" s="194"/>
      <c r="E21" s="205" t="s">
        <v>76</v>
      </c>
      <c r="F21" s="197"/>
      <c r="G21" s="198"/>
      <c r="H21" s="113">
        <v>1</v>
      </c>
      <c r="I21" s="76">
        <v>2</v>
      </c>
      <c r="J21" s="76">
        <v>3</v>
      </c>
      <c r="V21" s="191"/>
    </row>
    <row r="22" spans="2:22" x14ac:dyDescent="0.25">
      <c r="B22" s="202"/>
      <c r="C22" s="194"/>
      <c r="E22" s="215" t="s">
        <v>124</v>
      </c>
      <c r="F22" s="216"/>
      <c r="G22" s="217"/>
      <c r="H22" s="112"/>
      <c r="I22" s="114"/>
      <c r="J22" s="114"/>
      <c r="K22" s="74" t="s">
        <v>114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191"/>
    </row>
    <row r="23" spans="2:22" ht="6.6" customHeight="1" thickBot="1" x14ac:dyDescent="0.3">
      <c r="B23" s="203"/>
      <c r="C23" s="195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192"/>
    </row>
    <row r="24" spans="2:22" ht="6.6" customHeight="1" x14ac:dyDescent="0.25">
      <c r="B24" s="214" t="s">
        <v>71</v>
      </c>
      <c r="C24" s="193" t="s">
        <v>73</v>
      </c>
      <c r="V24" s="191">
        <f>MIN(14,SUM(G26:T26))</f>
        <v>0</v>
      </c>
    </row>
    <row r="25" spans="2:22" ht="15.75" thickBot="1" x14ac:dyDescent="0.3">
      <c r="B25" s="202"/>
      <c r="C25" s="194"/>
      <c r="E25" s="204" t="s">
        <v>72</v>
      </c>
      <c r="F25" s="205"/>
      <c r="G25" s="205">
        <v>1</v>
      </c>
      <c r="H25" s="197"/>
      <c r="I25" s="196">
        <v>2</v>
      </c>
      <c r="J25" s="219"/>
      <c r="K25" s="197">
        <v>3</v>
      </c>
      <c r="L25" s="197"/>
      <c r="M25" s="196">
        <v>4</v>
      </c>
      <c r="N25" s="219"/>
      <c r="O25" s="197">
        <v>5</v>
      </c>
      <c r="P25" s="197"/>
      <c r="Q25" s="196">
        <v>6</v>
      </c>
      <c r="R25" s="219"/>
      <c r="S25" s="197">
        <v>7</v>
      </c>
      <c r="T25" s="198"/>
      <c r="V25" s="191"/>
    </row>
    <row r="26" spans="2:22" x14ac:dyDescent="0.25">
      <c r="B26" s="202"/>
      <c r="C26" s="194"/>
      <c r="E26" s="213" t="s">
        <v>69</v>
      </c>
      <c r="F26" s="213"/>
      <c r="G26" s="100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0"/>
      <c r="U26" s="74" t="s">
        <v>115</v>
      </c>
      <c r="V26" s="191"/>
    </row>
    <row r="27" spans="2:22" x14ac:dyDescent="0.25">
      <c r="B27" s="202"/>
      <c r="C27" s="194"/>
      <c r="E27" s="218" t="s">
        <v>70</v>
      </c>
      <c r="F27" s="218"/>
      <c r="G27" s="105"/>
      <c r="H27" s="106"/>
      <c r="I27" s="107"/>
      <c r="J27" s="108"/>
      <c r="K27" s="109"/>
      <c r="L27" s="106"/>
      <c r="M27" s="107"/>
      <c r="N27" s="108"/>
      <c r="O27" s="109"/>
      <c r="P27" s="106"/>
      <c r="Q27" s="107"/>
      <c r="R27" s="108"/>
      <c r="S27" s="109"/>
      <c r="T27" s="105"/>
      <c r="U27" s="96" t="s">
        <v>116</v>
      </c>
      <c r="V27" s="191"/>
    </row>
    <row r="28" spans="2:22" ht="6.6" customHeight="1" thickBot="1" x14ac:dyDescent="0.3">
      <c r="B28" s="203"/>
      <c r="C28" s="19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92"/>
    </row>
    <row r="29" spans="2:22" ht="6.6" customHeight="1" x14ac:dyDescent="0.25">
      <c r="B29" s="214" t="s">
        <v>66</v>
      </c>
      <c r="C29" s="193" t="s">
        <v>67</v>
      </c>
      <c r="V29" s="191">
        <f>MIN(7,SUM(G31:I31))</f>
        <v>0</v>
      </c>
    </row>
    <row r="30" spans="2:22" ht="15.75" thickBot="1" x14ac:dyDescent="0.3">
      <c r="B30" s="202"/>
      <c r="C30" s="194"/>
      <c r="E30" s="76" t="s">
        <v>19</v>
      </c>
      <c r="F30" s="76">
        <v>1</v>
      </c>
      <c r="G30" s="76">
        <v>2</v>
      </c>
      <c r="H30" s="76">
        <v>3</v>
      </c>
      <c r="I30" s="76">
        <v>4</v>
      </c>
      <c r="J30" s="205" t="s">
        <v>117</v>
      </c>
      <c r="K30" s="197"/>
      <c r="L30" s="198"/>
      <c r="M30" s="205" t="s">
        <v>118</v>
      </c>
      <c r="N30" s="197"/>
      <c r="O30" s="198"/>
      <c r="P30" s="205" t="s">
        <v>119</v>
      </c>
      <c r="Q30" s="197"/>
      <c r="R30" s="198"/>
      <c r="V30" s="191"/>
    </row>
    <row r="31" spans="2:22" x14ac:dyDescent="0.25">
      <c r="B31" s="202"/>
      <c r="C31" s="194"/>
      <c r="E31" s="75" t="s">
        <v>21</v>
      </c>
      <c r="F31" s="100"/>
      <c r="G31" s="100"/>
      <c r="H31" s="100"/>
      <c r="I31" s="100"/>
      <c r="J31" s="232"/>
      <c r="K31" s="233"/>
      <c r="L31" s="234"/>
      <c r="M31" s="232"/>
      <c r="N31" s="233"/>
      <c r="O31" s="234"/>
      <c r="P31" s="232"/>
      <c r="Q31" s="233"/>
      <c r="R31" s="234"/>
      <c r="S31" s="74" t="s">
        <v>120</v>
      </c>
      <c r="T31" s="74"/>
      <c r="U31" s="74"/>
      <c r="V31" s="191"/>
    </row>
    <row r="32" spans="2:22" x14ac:dyDescent="0.25">
      <c r="B32" s="202"/>
      <c r="C32" s="194"/>
      <c r="E32" s="72" t="s">
        <v>22</v>
      </c>
      <c r="F32" s="105"/>
      <c r="G32" s="105"/>
      <c r="H32" s="105"/>
      <c r="I32" s="105"/>
      <c r="J32" s="229"/>
      <c r="K32" s="230"/>
      <c r="L32" s="231"/>
      <c r="M32" s="229"/>
      <c r="N32" s="230"/>
      <c r="O32" s="231"/>
      <c r="P32" s="229"/>
      <c r="Q32" s="230"/>
      <c r="R32" s="231"/>
      <c r="S32" s="111" t="s">
        <v>121</v>
      </c>
      <c r="T32" s="74"/>
      <c r="U32" s="74"/>
      <c r="V32" s="191"/>
    </row>
    <row r="33" spans="2:22" ht="6.6" customHeight="1" thickBot="1" x14ac:dyDescent="0.3">
      <c r="B33" s="203"/>
      <c r="C33" s="195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192"/>
    </row>
    <row r="34" spans="2:22" ht="6.6" customHeight="1" x14ac:dyDescent="0.25">
      <c r="B34" s="214" t="s">
        <v>64</v>
      </c>
      <c r="C34" s="193" t="s">
        <v>65</v>
      </c>
      <c r="V34" s="191">
        <f t="shared" ref="V34" si="0">MIN(7,SUM(G36:M36))</f>
        <v>0</v>
      </c>
    </row>
    <row r="35" spans="2:22" ht="15.75" thickBot="1" x14ac:dyDescent="0.3">
      <c r="B35" s="202"/>
      <c r="C35" s="194"/>
      <c r="E35" s="204" t="s">
        <v>72</v>
      </c>
      <c r="F35" s="204"/>
      <c r="G35" s="76">
        <v>1</v>
      </c>
      <c r="H35" s="76">
        <v>2</v>
      </c>
      <c r="I35" s="76">
        <v>3</v>
      </c>
      <c r="J35" s="76">
        <v>4</v>
      </c>
      <c r="K35" s="76">
        <v>5</v>
      </c>
      <c r="L35" s="76">
        <v>6</v>
      </c>
      <c r="M35" s="76">
        <v>7</v>
      </c>
      <c r="N35" s="221" t="s">
        <v>122</v>
      </c>
      <c r="O35" s="225"/>
      <c r="P35" s="225"/>
      <c r="Q35" s="225"/>
      <c r="R35" s="225"/>
      <c r="S35" s="225"/>
      <c r="T35" s="225"/>
      <c r="U35" s="226"/>
      <c r="V35" s="191"/>
    </row>
    <row r="36" spans="2:22" x14ac:dyDescent="0.25">
      <c r="B36" s="202"/>
      <c r="C36" s="194"/>
      <c r="E36" s="213" t="s">
        <v>15</v>
      </c>
      <c r="F36" s="213"/>
      <c r="G36" s="100"/>
      <c r="H36" s="100"/>
      <c r="I36" s="100"/>
      <c r="J36" s="100"/>
      <c r="K36" s="100"/>
      <c r="L36" s="100"/>
      <c r="M36" s="100"/>
      <c r="O36" s="74"/>
      <c r="P36" s="74"/>
      <c r="Q36" s="74"/>
      <c r="R36" s="74"/>
      <c r="S36" s="74"/>
      <c r="T36" s="74"/>
      <c r="U36" s="74"/>
      <c r="V36" s="191"/>
    </row>
    <row r="37" spans="2:22" x14ac:dyDescent="0.25">
      <c r="B37" s="202"/>
      <c r="C37" s="194"/>
      <c r="E37" s="218" t="s">
        <v>22</v>
      </c>
      <c r="F37" s="218"/>
      <c r="G37" s="105"/>
      <c r="H37" s="105"/>
      <c r="I37" s="105"/>
      <c r="J37" s="105"/>
      <c r="K37" s="105"/>
      <c r="L37" s="105"/>
      <c r="M37" s="105"/>
      <c r="N37" s="199" t="s">
        <v>134</v>
      </c>
      <c r="O37" s="200"/>
      <c r="P37" s="200"/>
      <c r="Q37" s="200"/>
      <c r="R37" s="200"/>
      <c r="S37" s="200"/>
      <c r="T37" s="200"/>
      <c r="U37" s="201"/>
      <c r="V37" s="191"/>
    </row>
    <row r="38" spans="2:22" ht="6.6" customHeight="1" thickBot="1" x14ac:dyDescent="0.3">
      <c r="B38" s="203"/>
      <c r="C38" s="195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192"/>
    </row>
    <row r="39" spans="2:22" ht="6.6" customHeight="1" x14ac:dyDescent="0.25">
      <c r="B39" s="214" t="s">
        <v>61</v>
      </c>
      <c r="C39" s="193" t="s">
        <v>62</v>
      </c>
      <c r="V39" s="191">
        <f t="shared" ref="V39" si="1">MIN(7,SUM(G41:M41))</f>
        <v>0</v>
      </c>
    </row>
    <row r="40" spans="2:22" ht="15.75" thickBot="1" x14ac:dyDescent="0.3">
      <c r="B40" s="202"/>
      <c r="C40" s="194"/>
      <c r="E40" s="204" t="s">
        <v>19</v>
      </c>
      <c r="F40" s="204"/>
      <c r="G40" s="76">
        <v>1</v>
      </c>
      <c r="H40" s="76">
        <v>2</v>
      </c>
      <c r="I40" s="76">
        <v>3</v>
      </c>
      <c r="J40" s="76">
        <v>4</v>
      </c>
      <c r="K40" s="76">
        <v>5</v>
      </c>
      <c r="L40" s="76">
        <v>6</v>
      </c>
      <c r="M40" s="76">
        <v>7</v>
      </c>
      <c r="N40" s="221" t="s">
        <v>123</v>
      </c>
      <c r="O40" s="225"/>
      <c r="P40" s="225"/>
      <c r="Q40" s="225"/>
      <c r="R40" s="225"/>
      <c r="S40" s="225"/>
      <c r="T40" s="225"/>
      <c r="U40" s="226"/>
      <c r="V40" s="191"/>
    </row>
    <row r="41" spans="2:22" x14ac:dyDescent="0.25">
      <c r="B41" s="202"/>
      <c r="C41" s="194"/>
      <c r="E41" s="213" t="s">
        <v>60</v>
      </c>
      <c r="F41" s="213"/>
      <c r="G41" s="100"/>
      <c r="H41" s="100"/>
      <c r="I41" s="100"/>
      <c r="J41" s="100"/>
      <c r="K41" s="100"/>
      <c r="L41" s="100"/>
      <c r="M41" s="100"/>
      <c r="O41" s="74"/>
      <c r="P41" s="74"/>
      <c r="Q41" s="74"/>
      <c r="R41" s="74"/>
      <c r="S41" s="74"/>
      <c r="T41" s="74"/>
      <c r="U41" s="74"/>
      <c r="V41" s="191"/>
    </row>
    <row r="42" spans="2:22" x14ac:dyDescent="0.25">
      <c r="B42" s="202"/>
      <c r="C42" s="194"/>
      <c r="E42" s="218" t="s">
        <v>22</v>
      </c>
      <c r="F42" s="218"/>
      <c r="G42" s="105"/>
      <c r="H42" s="105"/>
      <c r="I42" s="105"/>
      <c r="J42" s="105"/>
      <c r="K42" s="105"/>
      <c r="L42" s="105"/>
      <c r="M42" s="105"/>
      <c r="N42" s="199" t="s">
        <v>134</v>
      </c>
      <c r="O42" s="200"/>
      <c r="P42" s="200"/>
      <c r="Q42" s="200"/>
      <c r="R42" s="200"/>
      <c r="S42" s="200"/>
      <c r="T42" s="200"/>
      <c r="U42" s="201"/>
      <c r="V42" s="191"/>
    </row>
    <row r="43" spans="2:22" ht="6.6" customHeight="1" thickBot="1" x14ac:dyDescent="0.3">
      <c r="B43" s="203"/>
      <c r="C43" s="195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92"/>
    </row>
    <row r="44" spans="2:22" ht="6.6" customHeight="1" x14ac:dyDescent="0.25">
      <c r="B44" s="214" t="s">
        <v>58</v>
      </c>
      <c r="C44" s="193" t="s">
        <v>59</v>
      </c>
      <c r="N44" s="227" t="s">
        <v>123</v>
      </c>
      <c r="O44" s="227"/>
      <c r="P44" s="227"/>
      <c r="Q44" s="227"/>
      <c r="R44" s="227"/>
      <c r="S44" s="227"/>
      <c r="T44" s="227"/>
      <c r="U44" s="228"/>
      <c r="V44" s="191">
        <f>MIN(7,SUM(G46:M46))</f>
        <v>0</v>
      </c>
    </row>
    <row r="45" spans="2:22" ht="15.75" thickBot="1" x14ac:dyDescent="0.3">
      <c r="B45" s="202"/>
      <c r="C45" s="194"/>
      <c r="E45" s="204" t="s">
        <v>51</v>
      </c>
      <c r="F45" s="204"/>
      <c r="G45" s="76">
        <v>1</v>
      </c>
      <c r="H45" s="76">
        <v>2</v>
      </c>
      <c r="I45" s="76">
        <v>3</v>
      </c>
      <c r="J45" s="76">
        <v>4</v>
      </c>
      <c r="K45" s="76">
        <v>5</v>
      </c>
      <c r="L45" s="76">
        <v>6</v>
      </c>
      <c r="M45" s="76">
        <v>7</v>
      </c>
      <c r="N45" s="225"/>
      <c r="O45" s="225"/>
      <c r="P45" s="225"/>
      <c r="Q45" s="225"/>
      <c r="R45" s="225"/>
      <c r="S45" s="225"/>
      <c r="T45" s="225"/>
      <c r="U45" s="226"/>
      <c r="V45" s="191"/>
    </row>
    <row r="46" spans="2:22" x14ac:dyDescent="0.25">
      <c r="B46" s="202"/>
      <c r="C46" s="194"/>
      <c r="E46" s="213" t="s">
        <v>60</v>
      </c>
      <c r="F46" s="213"/>
      <c r="G46" s="100"/>
      <c r="H46" s="100"/>
      <c r="I46" s="100"/>
      <c r="J46" s="100"/>
      <c r="K46" s="100"/>
      <c r="L46" s="100"/>
      <c r="M46" s="100"/>
      <c r="O46" s="74"/>
      <c r="P46" s="74"/>
      <c r="Q46" s="74"/>
      <c r="R46" s="74"/>
      <c r="S46" s="74"/>
      <c r="T46" s="74"/>
      <c r="U46" s="74"/>
      <c r="V46" s="191"/>
    </row>
    <row r="47" spans="2:22" x14ac:dyDescent="0.25">
      <c r="B47" s="202"/>
      <c r="C47" s="194"/>
      <c r="E47" s="218" t="s">
        <v>22</v>
      </c>
      <c r="F47" s="218"/>
      <c r="G47" s="105"/>
      <c r="H47" s="105"/>
      <c r="I47" s="105"/>
      <c r="J47" s="105"/>
      <c r="K47" s="105"/>
      <c r="L47" s="105"/>
      <c r="M47" s="105"/>
      <c r="N47" s="199" t="s">
        <v>134</v>
      </c>
      <c r="O47" s="200"/>
      <c r="P47" s="200"/>
      <c r="Q47" s="200"/>
      <c r="R47" s="200"/>
      <c r="S47" s="200"/>
      <c r="T47" s="200"/>
      <c r="U47" s="201"/>
      <c r="V47" s="191"/>
    </row>
    <row r="48" spans="2:22" ht="6.6" customHeight="1" thickBot="1" x14ac:dyDescent="0.3">
      <c r="B48" s="203"/>
      <c r="C48" s="19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92"/>
    </row>
    <row r="49" spans="1:22" ht="6.6" customHeight="1" x14ac:dyDescent="0.25">
      <c r="B49" s="214" t="s">
        <v>49</v>
      </c>
      <c r="C49" s="214" t="s">
        <v>50</v>
      </c>
      <c r="V49" s="191">
        <f>MIN(5,MEDIAN(SUM(F52:J52),SUM(K52:O52),SUM(P52:T52)))</f>
        <v>0</v>
      </c>
    </row>
    <row r="50" spans="1:22" ht="15.75" thickBot="1" x14ac:dyDescent="0.3">
      <c r="B50" s="202"/>
      <c r="C50" s="202"/>
      <c r="E50" s="81" t="s">
        <v>51</v>
      </c>
      <c r="F50" s="196">
        <v>1</v>
      </c>
      <c r="G50" s="197"/>
      <c r="H50" s="197"/>
      <c r="I50" s="197"/>
      <c r="J50" s="198"/>
      <c r="K50" s="196">
        <v>2</v>
      </c>
      <c r="L50" s="197"/>
      <c r="M50" s="197"/>
      <c r="N50" s="197"/>
      <c r="O50" s="198"/>
      <c r="P50" s="196">
        <v>3</v>
      </c>
      <c r="Q50" s="197"/>
      <c r="R50" s="197"/>
      <c r="S50" s="197"/>
      <c r="T50" s="198"/>
      <c r="V50" s="191"/>
    </row>
    <row r="51" spans="1:22" x14ac:dyDescent="0.25">
      <c r="B51" s="202"/>
      <c r="C51" s="202"/>
      <c r="E51" s="221" t="s">
        <v>52</v>
      </c>
      <c r="F51" s="82" t="s">
        <v>53</v>
      </c>
      <c r="G51" s="75" t="s">
        <v>54</v>
      </c>
      <c r="H51" s="75" t="s">
        <v>55</v>
      </c>
      <c r="I51" s="75" t="s">
        <v>56</v>
      </c>
      <c r="J51" s="75" t="s">
        <v>57</v>
      </c>
      <c r="K51" s="82" t="s">
        <v>53</v>
      </c>
      <c r="L51" s="75" t="s">
        <v>54</v>
      </c>
      <c r="M51" s="75" t="s">
        <v>55</v>
      </c>
      <c r="N51" s="75" t="s">
        <v>56</v>
      </c>
      <c r="O51" s="75" t="s">
        <v>57</v>
      </c>
      <c r="P51" s="82" t="s">
        <v>53</v>
      </c>
      <c r="Q51" s="75" t="s">
        <v>54</v>
      </c>
      <c r="R51" s="75" t="s">
        <v>55</v>
      </c>
      <c r="S51" s="75" t="s">
        <v>56</v>
      </c>
      <c r="T51" s="75" t="s">
        <v>57</v>
      </c>
      <c r="U51" s="73"/>
      <c r="V51" s="191"/>
    </row>
    <row r="52" spans="1:22" x14ac:dyDescent="0.25">
      <c r="B52" s="202"/>
      <c r="C52" s="202"/>
      <c r="E52" s="222"/>
      <c r="F52" s="107"/>
      <c r="G52" s="105"/>
      <c r="H52" s="105"/>
      <c r="I52" s="105"/>
      <c r="J52" s="105"/>
      <c r="K52" s="107"/>
      <c r="L52" s="105"/>
      <c r="M52" s="105"/>
      <c r="N52" s="105"/>
      <c r="O52" s="105"/>
      <c r="P52" s="107"/>
      <c r="Q52" s="105"/>
      <c r="R52" s="105"/>
      <c r="S52" s="105"/>
      <c r="T52" s="105"/>
      <c r="U52" s="73"/>
      <c r="V52" s="191"/>
    </row>
    <row r="53" spans="1:22" ht="19.899999999999999" customHeight="1" thickBot="1" x14ac:dyDescent="0.3">
      <c r="B53" s="203"/>
      <c r="C53" s="203"/>
      <c r="D53" s="78"/>
      <c r="E53" s="77"/>
      <c r="F53" s="79" t="s">
        <v>98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192"/>
    </row>
    <row r="54" spans="1:22" thickBot="1" x14ac:dyDescent="0.35">
      <c r="U54" s="94" t="s">
        <v>36</v>
      </c>
      <c r="V54" s="95">
        <f>SUM(V6:V53)</f>
        <v>0</v>
      </c>
    </row>
    <row r="55" spans="1:22" ht="14.45" x14ac:dyDescent="0.3">
      <c r="U55" s="94"/>
      <c r="V55" s="130"/>
    </row>
    <row r="56" spans="1:22" s="97" customFormat="1" ht="15.6" x14ac:dyDescent="0.3">
      <c r="D56" s="98" t="s">
        <v>100</v>
      </c>
      <c r="I56" s="190">
        <f>'Exam I'!AA42</f>
        <v>0</v>
      </c>
      <c r="J56" s="190"/>
      <c r="K56" s="99" t="s">
        <v>101</v>
      </c>
      <c r="N56" s="190">
        <f>V54</f>
        <v>0</v>
      </c>
      <c r="O56" s="190"/>
      <c r="P56" s="97" t="s">
        <v>102</v>
      </c>
      <c r="Q56" s="190">
        <f>I56+N56</f>
        <v>0</v>
      </c>
      <c r="R56" s="190"/>
      <c r="S56" s="190"/>
      <c r="T56" s="190"/>
    </row>
    <row r="57" spans="1:22" thickBot="1" x14ac:dyDescent="0.35"/>
    <row r="58" spans="1:22" ht="16.5" thickTop="1" thickBot="1" x14ac:dyDescent="0.3">
      <c r="A58" s="220" t="s">
        <v>130</v>
      </c>
      <c r="B58" s="220"/>
      <c r="C58" s="220" t="str">
        <f>IF(Q56&lt;20,"beg-0",IF(Q56&lt;30,"beg-1",IF(Q56&lt;40,"beg-2",IF(Q56&lt;55,"beg-3",IF(Q56&lt;70,"int-1",IF(Q56&lt;95,"int-2",IF(Q56&lt;110,"int-3",IF(Q56&lt;125,"adv-1",IF(Q56&lt;140,"adv-2",IF(Q56&lt;160,"adv-3",IF(Q56&lt;180,"semi pro","pro")))))))))))</f>
        <v>beg-0</v>
      </c>
      <c r="D58" s="220"/>
      <c r="E58" s="220"/>
      <c r="G58" s="220" t="s">
        <v>129</v>
      </c>
      <c r="H58" s="220"/>
      <c r="I58" s="220"/>
      <c r="J58" s="220"/>
      <c r="K58" s="220" t="str">
        <f>IF(Q56&lt;55,"",IF(Q56&lt;85,"Bachelors",IF(Q56&lt;100,"Bachelors w/ Honors",IF(Q56&lt;125,"Masters",IF(Q56&lt;140,"Masters w/ Honors",IF(Q56&lt;180,"Doctorate","Doctorate w/ Honors"))))))</f>
        <v/>
      </c>
      <c r="L58" s="220"/>
      <c r="M58" s="220"/>
      <c r="N58" s="220"/>
      <c r="O58" s="220"/>
      <c r="P58" s="220"/>
      <c r="Q58" s="74"/>
      <c r="T58" s="55" t="s">
        <v>44</v>
      </c>
      <c r="U58" s="74"/>
    </row>
    <row r="59" spans="1:22" ht="15.75" thickTop="1" x14ac:dyDescent="0.25"/>
  </sheetData>
  <mergeCells count="95">
    <mergeCell ref="A58:B58"/>
    <mergeCell ref="C58:E58"/>
    <mergeCell ref="G58:J58"/>
    <mergeCell ref="K58:P58"/>
    <mergeCell ref="B6:B10"/>
    <mergeCell ref="C6:C10"/>
    <mergeCell ref="B11:B15"/>
    <mergeCell ref="C11:C15"/>
    <mergeCell ref="G25:H25"/>
    <mergeCell ref="I25:J25"/>
    <mergeCell ref="K25:L25"/>
    <mergeCell ref="M25:N25"/>
    <mergeCell ref="B49:B53"/>
    <mergeCell ref="C49:C53"/>
    <mergeCell ref="B44:B48"/>
    <mergeCell ref="C44:C48"/>
    <mergeCell ref="V6:V10"/>
    <mergeCell ref="E7:F7"/>
    <mergeCell ref="G7:H7"/>
    <mergeCell ref="I7:J7"/>
    <mergeCell ref="E8:F8"/>
    <mergeCell ref="G8:H9"/>
    <mergeCell ref="I8:J9"/>
    <mergeCell ref="E9:F9"/>
    <mergeCell ref="V11:V15"/>
    <mergeCell ref="E12:F12"/>
    <mergeCell ref="G12:H12"/>
    <mergeCell ref="I12:J12"/>
    <mergeCell ref="E13:F13"/>
    <mergeCell ref="G13:H14"/>
    <mergeCell ref="I13:J14"/>
    <mergeCell ref="E14:F14"/>
    <mergeCell ref="V39:V43"/>
    <mergeCell ref="E40:F40"/>
    <mergeCell ref="E37:F37"/>
    <mergeCell ref="B24:B28"/>
    <mergeCell ref="B16:B19"/>
    <mergeCell ref="C16:C19"/>
    <mergeCell ref="V16:V19"/>
    <mergeCell ref="E17:G17"/>
    <mergeCell ref="E18:G18"/>
    <mergeCell ref="B20:B23"/>
    <mergeCell ref="C20:C23"/>
    <mergeCell ref="V20:V23"/>
    <mergeCell ref="E21:G21"/>
    <mergeCell ref="E22:G22"/>
    <mergeCell ref="C24:C28"/>
    <mergeCell ref="V24:V28"/>
    <mergeCell ref="V49:V53"/>
    <mergeCell ref="E47:F47"/>
    <mergeCell ref="F50:J50"/>
    <mergeCell ref="K50:O50"/>
    <mergeCell ref="P50:T50"/>
    <mergeCell ref="V44:V48"/>
    <mergeCell ref="E45:F45"/>
    <mergeCell ref="E46:F46"/>
    <mergeCell ref="E51:E52"/>
    <mergeCell ref="N47:U47"/>
    <mergeCell ref="B29:B33"/>
    <mergeCell ref="C29:C33"/>
    <mergeCell ref="B39:B43"/>
    <mergeCell ref="C39:C43"/>
    <mergeCell ref="V29:V33"/>
    <mergeCell ref="B34:B38"/>
    <mergeCell ref="C34:C38"/>
    <mergeCell ref="V34:V38"/>
    <mergeCell ref="E35:F35"/>
    <mergeCell ref="E36:F36"/>
    <mergeCell ref="P32:R32"/>
    <mergeCell ref="M32:O32"/>
    <mergeCell ref="J32:L32"/>
    <mergeCell ref="P31:R31"/>
    <mergeCell ref="P30:R30"/>
    <mergeCell ref="M30:O30"/>
    <mergeCell ref="C3:P3"/>
    <mergeCell ref="T3:V3"/>
    <mergeCell ref="I56:J56"/>
    <mergeCell ref="N56:O56"/>
    <mergeCell ref="Q56:T56"/>
    <mergeCell ref="E41:F41"/>
    <mergeCell ref="E42:F42"/>
    <mergeCell ref="M31:O31"/>
    <mergeCell ref="J31:L31"/>
    <mergeCell ref="J30:L30"/>
    <mergeCell ref="O25:P25"/>
    <mergeCell ref="E26:F26"/>
    <mergeCell ref="E27:F27"/>
    <mergeCell ref="Q25:R25"/>
    <mergeCell ref="S25:T25"/>
    <mergeCell ref="E25:F25"/>
    <mergeCell ref="N35:U35"/>
    <mergeCell ref="N40:U40"/>
    <mergeCell ref="N44:U45"/>
    <mergeCell ref="N37:U37"/>
    <mergeCell ref="N42:U42"/>
  </mergeCells>
  <pageMargins left="0.3" right="0.3" top="0.5" bottom="0.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showGridLines="0" zoomScale="85" zoomScaleNormal="85" workbookViewId="0">
      <selection activeCell="B9" sqref="B9:C9"/>
    </sheetView>
  </sheetViews>
  <sheetFormatPr defaultColWidth="8.85546875" defaultRowHeight="15" x14ac:dyDescent="0.25"/>
  <cols>
    <col min="1" max="1" width="1.28515625" style="1" customWidth="1"/>
    <col min="2" max="2" width="7.28515625" style="1" customWidth="1"/>
    <col min="3" max="3" width="7" style="1" customWidth="1"/>
    <col min="4" max="13" width="8.7109375" style="1" customWidth="1"/>
    <col min="14" max="14" width="11.42578125" style="1" customWidth="1"/>
    <col min="15" max="16384" width="8.85546875" style="1"/>
  </cols>
  <sheetData>
    <row r="1" spans="2:14" ht="15.6" x14ac:dyDescent="0.3">
      <c r="B1" s="63" t="s">
        <v>96</v>
      </c>
    </row>
    <row r="4" spans="2:14" s="64" customFormat="1" ht="15.75" x14ac:dyDescent="0.25">
      <c r="B4" s="180" t="s">
        <v>28</v>
      </c>
      <c r="C4" s="180"/>
      <c r="D4" s="181" t="str">
        <f>IF('Exam I'!D3&lt;&gt;"",'Exam I'!D3,"")</f>
        <v/>
      </c>
      <c r="E4" s="181"/>
      <c r="F4" s="181"/>
      <c r="G4" s="181"/>
      <c r="H4" s="181"/>
      <c r="I4" s="93"/>
      <c r="J4" s="93"/>
      <c r="K4" s="93"/>
    </row>
    <row r="5" spans="2:14" ht="15.75" thickBot="1" x14ac:dyDescent="0.3"/>
    <row r="6" spans="2:14" s="3" customFormat="1" ht="15.75" thickBot="1" x14ac:dyDescent="0.3">
      <c r="D6" s="68" t="s">
        <v>94</v>
      </c>
      <c r="E6" s="69" t="s">
        <v>84</v>
      </c>
      <c r="F6" s="69" t="s">
        <v>82</v>
      </c>
      <c r="G6" s="69" t="s">
        <v>74</v>
      </c>
      <c r="H6" s="69" t="s">
        <v>71</v>
      </c>
      <c r="I6" s="69" t="s">
        <v>66</v>
      </c>
      <c r="J6" s="69" t="s">
        <v>64</v>
      </c>
      <c r="K6" s="69" t="s">
        <v>61</v>
      </c>
      <c r="L6" s="69" t="s">
        <v>58</v>
      </c>
      <c r="M6" s="70" t="s">
        <v>49</v>
      </c>
      <c r="N6" s="144" t="s">
        <v>48</v>
      </c>
    </row>
    <row r="7" spans="2:14" s="3" customFormat="1" ht="14.45" customHeight="1" x14ac:dyDescent="0.25">
      <c r="B7" s="184" t="s">
        <v>45</v>
      </c>
      <c r="C7" s="235"/>
      <c r="D7" s="135" t="s">
        <v>89</v>
      </c>
      <c r="E7" s="136" t="s">
        <v>85</v>
      </c>
      <c r="F7" s="153" t="s">
        <v>83</v>
      </c>
      <c r="G7" s="151" t="s">
        <v>75</v>
      </c>
      <c r="H7" s="151" t="s">
        <v>73</v>
      </c>
      <c r="I7" s="151" t="s">
        <v>67</v>
      </c>
      <c r="J7" s="151" t="s">
        <v>65</v>
      </c>
      <c r="K7" s="151" t="s">
        <v>62</v>
      </c>
      <c r="L7" s="151" t="s">
        <v>97</v>
      </c>
      <c r="M7" s="152" t="s">
        <v>50</v>
      </c>
      <c r="N7" s="154" t="s">
        <v>4</v>
      </c>
    </row>
    <row r="8" spans="2:14" s="3" customFormat="1" ht="14.45" customHeight="1" thickBot="1" x14ac:dyDescent="0.3">
      <c r="B8" s="186"/>
      <c r="C8" s="236"/>
      <c r="D8" s="146" t="s">
        <v>138</v>
      </c>
      <c r="E8" s="147" t="s">
        <v>142</v>
      </c>
      <c r="F8" s="147" t="s">
        <v>141</v>
      </c>
      <c r="G8" s="147" t="s">
        <v>141</v>
      </c>
      <c r="H8" s="147" t="s">
        <v>141</v>
      </c>
      <c r="I8" s="147" t="s">
        <v>145</v>
      </c>
      <c r="J8" s="147" t="s">
        <v>145</v>
      </c>
      <c r="K8" s="147" t="s">
        <v>145</v>
      </c>
      <c r="L8" s="147" t="s">
        <v>145</v>
      </c>
      <c r="M8" s="148" t="s">
        <v>148</v>
      </c>
      <c r="N8" s="155" t="s">
        <v>151</v>
      </c>
    </row>
    <row r="9" spans="2:14" x14ac:dyDescent="0.25">
      <c r="B9" s="223"/>
      <c r="C9" s="224"/>
      <c r="D9" s="115" t="str">
        <f>IF(NOT(B9),"",SUM('Exam II(D)'!$V$6:$V$10))</f>
        <v/>
      </c>
      <c r="E9" s="116" t="str">
        <f>IF(NOT(B9),"",SUM('Exam II(D)'!$V$11:$V$15))</f>
        <v/>
      </c>
      <c r="F9" s="116" t="str">
        <f>IF(NOT(B9),"",SUM('Exam II(D)'!$V$16:$V$19))</f>
        <v/>
      </c>
      <c r="G9" s="116" t="str">
        <f>IF(NOT(B9),"",SUM('Exam II(D)'!$V$20:$V$23))</f>
        <v/>
      </c>
      <c r="H9" s="116" t="str">
        <f>IF(NOT(B9),"",SUM('Exam II(D)'!$V$24:$V$28))</f>
        <v/>
      </c>
      <c r="I9" s="116" t="str">
        <f>IF(NOT(B9),"",SUM('Exam II(D)'!$V$29:$V$33))</f>
        <v/>
      </c>
      <c r="J9" s="116" t="str">
        <f>IF(NOT(B9),"",SUM('Exam II(D)'!$V$34:$V$38))</f>
        <v/>
      </c>
      <c r="K9" s="116" t="str">
        <f>IF(NOT(B9),"",SUM('Exam II(D)'!$V$39:$V$43))</f>
        <v/>
      </c>
      <c r="L9" s="116" t="str">
        <f>IF(NOT(B9),"",SUM('Exam II(D)'!$V$44:$V$48))</f>
        <v/>
      </c>
      <c r="M9" s="116" t="str">
        <f>IF(NOT(B9),"",SUM('Exam II(D)'!$V$49:$V$53))</f>
        <v/>
      </c>
      <c r="N9" s="65" t="str">
        <f>IF(NOT(B9),"",'Exam II(D)'!$V$54)</f>
        <v/>
      </c>
    </row>
    <row r="10" spans="2:14" ht="13.9" x14ac:dyDescent="0.3">
      <c r="B10" s="176"/>
      <c r="C10" s="177"/>
      <c r="D10" s="117" t="str">
        <f>IF(NOT(B10),"",SUM('Exam II(D)'!$V$6:$V$10))</f>
        <v/>
      </c>
      <c r="E10" s="118" t="str">
        <f>IF(NOT(B10),"",SUM('Exam II(D)'!$V$11:$V$15))</f>
        <v/>
      </c>
      <c r="F10" s="118" t="str">
        <f>IF(NOT(B10),"",SUM('Exam II(D)'!$V$16:$V$19))</f>
        <v/>
      </c>
      <c r="G10" s="118" t="str">
        <f>IF(NOT(B10),"",SUM('Exam II(D)'!$V$20:$V$23))</f>
        <v/>
      </c>
      <c r="H10" s="118" t="str">
        <f>IF(NOT(B10),"",SUM('Exam II(D)'!$V$24:$V$28))</f>
        <v/>
      </c>
      <c r="I10" s="118" t="str">
        <f>IF(NOT(B10),"",SUM('Exam II(D)'!$V$29:$V$33))</f>
        <v/>
      </c>
      <c r="J10" s="118" t="str">
        <f>IF(NOT(B10),"",SUM('Exam II(D)'!$V$34:$V$38))</f>
        <v/>
      </c>
      <c r="K10" s="118" t="str">
        <f>IF(NOT(B10),"",SUM('Exam II(D)'!$V$39:$V$43))</f>
        <v/>
      </c>
      <c r="L10" s="118" t="str">
        <f>IF(NOT(B10),"",SUM('Exam II(D)'!$V$44:$V$48))</f>
        <v/>
      </c>
      <c r="M10" s="119" t="str">
        <f>IF(NOT(B10),"",SUM('Exam II(D)'!$V$49:$V$53))</f>
        <v/>
      </c>
      <c r="N10" s="66" t="str">
        <f>IF(NOT(B10),"",'Exam II(D)'!$V$54)</f>
        <v/>
      </c>
    </row>
    <row r="11" spans="2:14" ht="13.9" x14ac:dyDescent="0.3">
      <c r="B11" s="176"/>
      <c r="C11" s="177"/>
      <c r="D11" s="117" t="str">
        <f>IF(NOT(B11),"",SUM('Exam II(D)'!$V$6:$V$10))</f>
        <v/>
      </c>
      <c r="E11" s="118" t="str">
        <f>IF(NOT(B11),"",SUM('Exam II(D)'!$V$11:$V$15))</f>
        <v/>
      </c>
      <c r="F11" s="118" t="str">
        <f>IF(NOT(B11),"",SUM('Exam II(D)'!$V$16:$V$19))</f>
        <v/>
      </c>
      <c r="G11" s="118" t="str">
        <f>IF(NOT(B11),"",SUM('Exam II(D)'!$V$20:$V$23))</f>
        <v/>
      </c>
      <c r="H11" s="118" t="str">
        <f>IF(NOT(B11),"",SUM('Exam II(D)'!$V$24:$V$28))</f>
        <v/>
      </c>
      <c r="I11" s="118" t="str">
        <f>IF(NOT(B11),"",SUM('Exam II(D)'!$V$29:$V$33))</f>
        <v/>
      </c>
      <c r="J11" s="118" t="str">
        <f>IF(NOT(B11),"",SUM('Exam II(D)'!$V$34:$V$38))</f>
        <v/>
      </c>
      <c r="K11" s="118" t="str">
        <f>IF(NOT(B11),"",SUM('Exam II(D)'!$V$39:$V$43))</f>
        <v/>
      </c>
      <c r="L11" s="118" t="str">
        <f>IF(NOT(B11),"",SUM('Exam II(D)'!$V$44:$V$48))</f>
        <v/>
      </c>
      <c r="M11" s="119" t="str">
        <f>IF(NOT(B11),"",SUM('Exam II(D)'!$V$49:$V$53))</f>
        <v/>
      </c>
      <c r="N11" s="66" t="str">
        <f>IF(NOT(B11),"",'Exam II(D)'!$V$54)</f>
        <v/>
      </c>
    </row>
    <row r="12" spans="2:14" ht="13.9" x14ac:dyDescent="0.3">
      <c r="B12" s="176"/>
      <c r="C12" s="177"/>
      <c r="D12" s="117" t="str">
        <f>IF(NOT(B12),"",SUM('Exam II(D)'!$V$6:$V$10))</f>
        <v/>
      </c>
      <c r="E12" s="118" t="str">
        <f>IF(NOT(B12),"",SUM('Exam II(D)'!$V$11:$V$15))</f>
        <v/>
      </c>
      <c r="F12" s="118" t="str">
        <f>IF(NOT(B12),"",SUM('Exam II(D)'!$V$16:$V$19))</f>
        <v/>
      </c>
      <c r="G12" s="118" t="str">
        <f>IF(NOT(B12),"",SUM('Exam II(D)'!$V$20:$V$23))</f>
        <v/>
      </c>
      <c r="H12" s="118" t="str">
        <f>IF(NOT(B12),"",SUM('Exam II(D)'!$V$24:$V$28))</f>
        <v/>
      </c>
      <c r="I12" s="118" t="str">
        <f>IF(NOT(B12),"",SUM('Exam II(D)'!$V$29:$V$33))</f>
        <v/>
      </c>
      <c r="J12" s="118" t="str">
        <f>IF(NOT(B12),"",SUM('Exam II(D)'!$V$34:$V$38))</f>
        <v/>
      </c>
      <c r="K12" s="118" t="str">
        <f>IF(NOT(B12),"",SUM('Exam II(D)'!$V$39:$V$43))</f>
        <v/>
      </c>
      <c r="L12" s="118" t="str">
        <f>IF(NOT(B12),"",SUM('Exam II(D)'!$V$44:$V$48))</f>
        <v/>
      </c>
      <c r="M12" s="119" t="str">
        <f>IF(NOT(B12),"",SUM('Exam II(D)'!$V$49:$V$53))</f>
        <v/>
      </c>
      <c r="N12" s="66" t="str">
        <f>IF(NOT(B12),"",'Exam II(D)'!$V$54)</f>
        <v/>
      </c>
    </row>
    <row r="13" spans="2:14" ht="13.9" x14ac:dyDescent="0.3">
      <c r="B13" s="176"/>
      <c r="C13" s="177"/>
      <c r="D13" s="117" t="str">
        <f>IF(NOT(B13),"",SUM('Exam II(D)'!$V$6:$V$10))</f>
        <v/>
      </c>
      <c r="E13" s="118" t="str">
        <f>IF(NOT(B13),"",SUM('Exam II(D)'!$V$11:$V$15))</f>
        <v/>
      </c>
      <c r="F13" s="118" t="str">
        <f>IF(NOT(B13),"",SUM('Exam II(D)'!$V$16:$V$19))</f>
        <v/>
      </c>
      <c r="G13" s="118" t="str">
        <f>IF(NOT(B13),"",SUM('Exam II(D)'!$V$20:$V$23))</f>
        <v/>
      </c>
      <c r="H13" s="118" t="str">
        <f>IF(NOT(B13),"",SUM('Exam II(D)'!$V$24:$V$28))</f>
        <v/>
      </c>
      <c r="I13" s="118" t="str">
        <f>IF(NOT(B13),"",SUM('Exam II(D)'!$V$29:$V$33))</f>
        <v/>
      </c>
      <c r="J13" s="118" t="str">
        <f>IF(NOT(B13),"",SUM('Exam II(D)'!$V$34:$V$38))</f>
        <v/>
      </c>
      <c r="K13" s="118" t="str">
        <f>IF(NOT(B13),"",SUM('Exam II(D)'!$V$39:$V$43))</f>
        <v/>
      </c>
      <c r="L13" s="118" t="str">
        <f>IF(NOT(B13),"",SUM('Exam II(D)'!$V$44:$V$48))</f>
        <v/>
      </c>
      <c r="M13" s="119" t="str">
        <f>IF(NOT(B13),"",SUM('Exam II(D)'!$V$49:$V$53))</f>
        <v/>
      </c>
      <c r="N13" s="66" t="str">
        <f>IF(NOT(B13),"",'Exam II(D)'!$V$54)</f>
        <v/>
      </c>
    </row>
    <row r="14" spans="2:14" ht="13.9" x14ac:dyDescent="0.3">
      <c r="B14" s="176"/>
      <c r="C14" s="177"/>
      <c r="D14" s="117" t="str">
        <f>IF(NOT(B14),"",SUM('Exam II(D)'!$V$6:$V$10))</f>
        <v/>
      </c>
      <c r="E14" s="118" t="str">
        <f>IF(NOT(B14),"",SUM('Exam II(D)'!$V$11:$V$15))</f>
        <v/>
      </c>
      <c r="F14" s="118" t="str">
        <f>IF(NOT(B14),"",SUM('Exam II(D)'!$V$16:$V$19))</f>
        <v/>
      </c>
      <c r="G14" s="118" t="str">
        <f>IF(NOT(B14),"",SUM('Exam II(D)'!$V$20:$V$23))</f>
        <v/>
      </c>
      <c r="H14" s="118" t="str">
        <f>IF(NOT(B14),"",SUM('Exam II(D)'!$V$24:$V$28))</f>
        <v/>
      </c>
      <c r="I14" s="118" t="str">
        <f>IF(NOT(B14),"",SUM('Exam II(D)'!$V$29:$V$33))</f>
        <v/>
      </c>
      <c r="J14" s="118" t="str">
        <f>IF(NOT(B14),"",SUM('Exam II(D)'!$V$34:$V$38))</f>
        <v/>
      </c>
      <c r="K14" s="118" t="str">
        <f>IF(NOT(B14),"",SUM('Exam II(D)'!$V$39:$V$43))</f>
        <v/>
      </c>
      <c r="L14" s="118" t="str">
        <f>IF(NOT(B14),"",SUM('Exam II(D)'!$V$44:$V$48))</f>
        <v/>
      </c>
      <c r="M14" s="119" t="str">
        <f>IF(NOT(B14),"",SUM('Exam II(D)'!$V$49:$V$53))</f>
        <v/>
      </c>
      <c r="N14" s="66" t="str">
        <f>IF(NOT(B14),"",'Exam II(D)'!$V$54)</f>
        <v/>
      </c>
    </row>
    <row r="15" spans="2:14" ht="13.9" x14ac:dyDescent="0.3">
      <c r="B15" s="176"/>
      <c r="C15" s="177"/>
      <c r="D15" s="117" t="str">
        <f>IF(NOT(B15),"",SUM('Exam II(D)'!$V$6:$V$10))</f>
        <v/>
      </c>
      <c r="E15" s="118" t="str">
        <f>IF(NOT(B15),"",SUM('Exam II(D)'!$V$11:$V$15))</f>
        <v/>
      </c>
      <c r="F15" s="118" t="str">
        <f>IF(NOT(B15),"",SUM('Exam II(D)'!$V$16:$V$19))</f>
        <v/>
      </c>
      <c r="G15" s="118" t="str">
        <f>IF(NOT(B15),"",SUM('Exam II(D)'!$V$20:$V$23))</f>
        <v/>
      </c>
      <c r="H15" s="118" t="str">
        <f>IF(NOT(B15),"",SUM('Exam II(D)'!$V$24:$V$28))</f>
        <v/>
      </c>
      <c r="I15" s="118" t="str">
        <f>IF(NOT(B15),"",SUM('Exam II(D)'!$V$29:$V$33))</f>
        <v/>
      </c>
      <c r="J15" s="118" t="str">
        <f>IF(NOT(B15),"",SUM('Exam II(D)'!$V$34:$V$38))</f>
        <v/>
      </c>
      <c r="K15" s="118" t="str">
        <f>IF(NOT(B15),"",SUM('Exam II(D)'!$V$39:$V$43))</f>
        <v/>
      </c>
      <c r="L15" s="118" t="str">
        <f>IF(NOT(B15),"",SUM('Exam II(D)'!$V$44:$V$48))</f>
        <v/>
      </c>
      <c r="M15" s="119" t="str">
        <f>IF(NOT(B15),"",SUM('Exam II(D)'!$V$49:$V$53))</f>
        <v/>
      </c>
      <c r="N15" s="66" t="str">
        <f>IF(NOT(B15),"",'Exam II(D)'!$V$54)</f>
        <v/>
      </c>
    </row>
    <row r="16" spans="2:14" ht="13.9" x14ac:dyDescent="0.3">
      <c r="B16" s="176"/>
      <c r="C16" s="177"/>
      <c r="D16" s="117" t="str">
        <f>IF(NOT(B16),"",SUM('Exam II(D)'!$V$6:$V$10))</f>
        <v/>
      </c>
      <c r="E16" s="118" t="str">
        <f>IF(NOT(B16),"",SUM('Exam II(D)'!$V$11:$V$15))</f>
        <v/>
      </c>
      <c r="F16" s="118" t="str">
        <f>IF(NOT(B16),"",SUM('Exam II(D)'!$V$16:$V$19))</f>
        <v/>
      </c>
      <c r="G16" s="118" t="str">
        <f>IF(NOT(B16),"",SUM('Exam II(D)'!$V$20:$V$23))</f>
        <v/>
      </c>
      <c r="H16" s="118" t="str">
        <f>IF(NOT(B16),"",SUM('Exam II(D)'!$V$24:$V$28))</f>
        <v/>
      </c>
      <c r="I16" s="118" t="str">
        <f>IF(NOT(B16),"",SUM('Exam II(D)'!$V$29:$V$33))</f>
        <v/>
      </c>
      <c r="J16" s="118" t="str">
        <f>IF(NOT(B16),"",SUM('Exam II(D)'!$V$34:$V$38))</f>
        <v/>
      </c>
      <c r="K16" s="118" t="str">
        <f>IF(NOT(B16),"",SUM('Exam II(D)'!$V$39:$V$43))</f>
        <v/>
      </c>
      <c r="L16" s="118" t="str">
        <f>IF(NOT(B16),"",SUM('Exam II(D)'!$V$44:$V$48))</f>
        <v/>
      </c>
      <c r="M16" s="119" t="str">
        <f>IF(NOT(B16),"",SUM('Exam II(D)'!$V$49:$V$53))</f>
        <v/>
      </c>
      <c r="N16" s="66" t="str">
        <f>IF(NOT(B16),"",'Exam II(D)'!$V$54)</f>
        <v/>
      </c>
    </row>
    <row r="17" spans="2:14" ht="13.9" x14ac:dyDescent="0.3">
      <c r="B17" s="176"/>
      <c r="C17" s="177"/>
      <c r="D17" s="117" t="str">
        <f>IF(NOT(B17),"",SUM('Exam II(D)'!$V$6:$V$10))</f>
        <v/>
      </c>
      <c r="E17" s="118" t="str">
        <f>IF(NOT(B17),"",SUM('Exam II(D)'!$V$11:$V$15))</f>
        <v/>
      </c>
      <c r="F17" s="118" t="str">
        <f>IF(NOT(B17),"",SUM('Exam II(D)'!$V$16:$V$19))</f>
        <v/>
      </c>
      <c r="G17" s="118" t="str">
        <f>IF(NOT(B17),"",SUM('Exam II(D)'!$V$20:$V$23))</f>
        <v/>
      </c>
      <c r="H17" s="118" t="str">
        <f>IF(NOT(B17),"",SUM('Exam II(D)'!$V$24:$V$28))</f>
        <v/>
      </c>
      <c r="I17" s="118" t="str">
        <f>IF(NOT(B17),"",SUM('Exam II(D)'!$V$29:$V$33))</f>
        <v/>
      </c>
      <c r="J17" s="118" t="str">
        <f>IF(NOT(B17),"",SUM('Exam II(D)'!$V$34:$V$38))</f>
        <v/>
      </c>
      <c r="K17" s="118" t="str">
        <f>IF(NOT(B17),"",SUM('Exam II(D)'!$V$39:$V$43))</f>
        <v/>
      </c>
      <c r="L17" s="118" t="str">
        <f>IF(NOT(B17),"",SUM('Exam II(D)'!$V$44:$V$48))</f>
        <v/>
      </c>
      <c r="M17" s="119" t="str">
        <f>IF(NOT(B17),"",SUM('Exam II(D)'!$V$49:$V$53))</f>
        <v/>
      </c>
      <c r="N17" s="66" t="str">
        <f>IF(NOT(B17),"",'Exam II(D)'!$V$54)</f>
        <v/>
      </c>
    </row>
    <row r="18" spans="2:14" ht="13.9" x14ac:dyDescent="0.3">
      <c r="B18" s="176"/>
      <c r="C18" s="177"/>
      <c r="D18" s="117" t="str">
        <f>IF(NOT(B18),"",SUM('Exam II(D)'!$V$6:$V$10))</f>
        <v/>
      </c>
      <c r="E18" s="118" t="str">
        <f>IF(NOT(B18),"",SUM('Exam II(D)'!$V$11:$V$15))</f>
        <v/>
      </c>
      <c r="F18" s="118" t="str">
        <f>IF(NOT(B18),"",SUM('Exam II(D)'!$V$16:$V$19))</f>
        <v/>
      </c>
      <c r="G18" s="118" t="str">
        <f>IF(NOT(B18),"",SUM('Exam II(D)'!$V$20:$V$23))</f>
        <v/>
      </c>
      <c r="H18" s="118" t="str">
        <f>IF(NOT(B18),"",SUM('Exam II(D)'!$V$24:$V$28))</f>
        <v/>
      </c>
      <c r="I18" s="118" t="str">
        <f>IF(NOT(B18),"",SUM('Exam II(D)'!$V$29:$V$33))</f>
        <v/>
      </c>
      <c r="J18" s="118" t="str">
        <f>IF(NOT(B18),"",SUM('Exam II(D)'!$V$34:$V$38))</f>
        <v/>
      </c>
      <c r="K18" s="118" t="str">
        <f>IF(NOT(B18),"",SUM('Exam II(D)'!$V$39:$V$43))</f>
        <v/>
      </c>
      <c r="L18" s="118" t="str">
        <f>IF(NOT(B18),"",SUM('Exam II(D)'!$V$44:$V$48))</f>
        <v/>
      </c>
      <c r="M18" s="119" t="str">
        <f>IF(NOT(B18),"",SUM('Exam II(D)'!$V$49:$V$53))</f>
        <v/>
      </c>
      <c r="N18" s="66" t="str">
        <f>IF(NOT(B18),"",'Exam II(D)'!$V$54)</f>
        <v/>
      </c>
    </row>
    <row r="19" spans="2:14" ht="13.9" x14ac:dyDescent="0.3">
      <c r="B19" s="176"/>
      <c r="C19" s="177"/>
      <c r="D19" s="117" t="str">
        <f>IF(NOT(B19),"",SUM('Exam II(D)'!$V$6:$V$10))</f>
        <v/>
      </c>
      <c r="E19" s="118" t="str">
        <f>IF(NOT(B19),"",SUM('Exam II(D)'!$V$11:$V$15))</f>
        <v/>
      </c>
      <c r="F19" s="118" t="str">
        <f>IF(NOT(B19),"",SUM('Exam II(D)'!$V$16:$V$19))</f>
        <v/>
      </c>
      <c r="G19" s="118" t="str">
        <f>IF(NOT(B19),"",SUM('Exam II(D)'!$V$20:$V$23))</f>
        <v/>
      </c>
      <c r="H19" s="118" t="str">
        <f>IF(NOT(B19),"",SUM('Exam II(D)'!$V$24:$V$28))</f>
        <v/>
      </c>
      <c r="I19" s="118" t="str">
        <f>IF(NOT(B19),"",SUM('Exam II(D)'!$V$29:$V$33))</f>
        <v/>
      </c>
      <c r="J19" s="118" t="str">
        <f>IF(NOT(B19),"",SUM('Exam II(D)'!$V$34:$V$38))</f>
        <v/>
      </c>
      <c r="K19" s="118" t="str">
        <f>IF(NOT(B19),"",SUM('Exam II(D)'!$V$39:$V$43))</f>
        <v/>
      </c>
      <c r="L19" s="118" t="str">
        <f>IF(NOT(B19),"",SUM('Exam II(D)'!$V$44:$V$48))</f>
        <v/>
      </c>
      <c r="M19" s="119" t="str">
        <f>IF(NOT(B19),"",SUM('Exam II(D)'!$V$49:$V$53))</f>
        <v/>
      </c>
      <c r="N19" s="66" t="str">
        <f>IF(NOT(B19),"",'Exam II(D)'!$V$54)</f>
        <v/>
      </c>
    </row>
    <row r="20" spans="2:14" ht="13.9" x14ac:dyDescent="0.3">
      <c r="B20" s="176"/>
      <c r="C20" s="177"/>
      <c r="D20" s="117" t="str">
        <f>IF(NOT(B20),"",SUM('Exam II(D)'!$V$6:$V$10))</f>
        <v/>
      </c>
      <c r="E20" s="118" t="str">
        <f>IF(NOT(B20),"",SUM('Exam II(D)'!$V$11:$V$15))</f>
        <v/>
      </c>
      <c r="F20" s="118" t="str">
        <f>IF(NOT(B20),"",SUM('Exam II(D)'!$V$16:$V$19))</f>
        <v/>
      </c>
      <c r="G20" s="118" t="str">
        <f>IF(NOT(B20),"",SUM('Exam II(D)'!$V$20:$V$23))</f>
        <v/>
      </c>
      <c r="H20" s="118" t="str">
        <f>IF(NOT(B20),"",SUM('Exam II(D)'!$V$24:$V$28))</f>
        <v/>
      </c>
      <c r="I20" s="118" t="str">
        <f>IF(NOT(B20),"",SUM('Exam II(D)'!$V$29:$V$33))</f>
        <v/>
      </c>
      <c r="J20" s="118" t="str">
        <f>IF(NOT(B20),"",SUM('Exam II(D)'!$V$34:$V$38))</f>
        <v/>
      </c>
      <c r="K20" s="118" t="str">
        <f>IF(NOT(B20),"",SUM('Exam II(D)'!$V$39:$V$43))</f>
        <v/>
      </c>
      <c r="L20" s="118" t="str">
        <f>IF(NOT(B20),"",SUM('Exam II(D)'!$V$44:$V$48))</f>
        <v/>
      </c>
      <c r="M20" s="119" t="str">
        <f>IF(NOT(B20),"",SUM('Exam II(D)'!$V$49:$V$53))</f>
        <v/>
      </c>
      <c r="N20" s="66" t="str">
        <f>IF(NOT(B20),"",'Exam II(D)'!$V$54)</f>
        <v/>
      </c>
    </row>
    <row r="21" spans="2:14" ht="13.9" x14ac:dyDescent="0.3">
      <c r="B21" s="176"/>
      <c r="C21" s="177"/>
      <c r="D21" s="117" t="str">
        <f>IF(NOT(B21),"",SUM('Exam II(D)'!$V$6:$V$10))</f>
        <v/>
      </c>
      <c r="E21" s="118" t="str">
        <f>IF(NOT(B21),"",SUM('Exam II(D)'!$V$11:$V$15))</f>
        <v/>
      </c>
      <c r="F21" s="118" t="str">
        <f>IF(NOT(B21),"",SUM('Exam II(D)'!$V$16:$V$19))</f>
        <v/>
      </c>
      <c r="G21" s="118" t="str">
        <f>IF(NOT(B21),"",SUM('Exam II(D)'!$V$20:$V$23))</f>
        <v/>
      </c>
      <c r="H21" s="118" t="str">
        <f>IF(NOT(B21),"",SUM('Exam II(D)'!$V$24:$V$28))</f>
        <v/>
      </c>
      <c r="I21" s="118" t="str">
        <f>IF(NOT(B21),"",SUM('Exam II(D)'!$V$29:$V$33))</f>
        <v/>
      </c>
      <c r="J21" s="118" t="str">
        <f>IF(NOT(B21),"",SUM('Exam II(D)'!$V$34:$V$38))</f>
        <v/>
      </c>
      <c r="K21" s="118" t="str">
        <f>IF(NOT(B21),"",SUM('Exam II(D)'!$V$39:$V$43))</f>
        <v/>
      </c>
      <c r="L21" s="118" t="str">
        <f>IF(NOT(B21),"",SUM('Exam II(D)'!$V$44:$V$48))</f>
        <v/>
      </c>
      <c r="M21" s="119" t="str">
        <f>IF(NOT(B21),"",SUM('Exam II(D)'!$V$49:$V$53))</f>
        <v/>
      </c>
      <c r="N21" s="66" t="str">
        <f>IF(NOT(B21),"",'Exam II(D)'!$V$54)</f>
        <v/>
      </c>
    </row>
    <row r="22" spans="2:14" ht="13.9" x14ac:dyDescent="0.3">
      <c r="B22" s="176"/>
      <c r="C22" s="177"/>
      <c r="D22" s="117" t="str">
        <f>IF(NOT(B22),"",SUM('Exam II(D)'!$V$6:$V$10))</f>
        <v/>
      </c>
      <c r="E22" s="118" t="str">
        <f>IF(NOT(B22),"",SUM('Exam II(D)'!$V$11:$V$15))</f>
        <v/>
      </c>
      <c r="F22" s="118" t="str">
        <f>IF(NOT(B22),"",SUM('Exam II(D)'!$V$16:$V$19))</f>
        <v/>
      </c>
      <c r="G22" s="118" t="str">
        <f>IF(NOT(B22),"",SUM('Exam II(D)'!$V$20:$V$23))</f>
        <v/>
      </c>
      <c r="H22" s="118" t="str">
        <f>IF(NOT(B22),"",SUM('Exam II(D)'!$V$24:$V$28))</f>
        <v/>
      </c>
      <c r="I22" s="118" t="str">
        <f>IF(NOT(B22),"",SUM('Exam II(D)'!$V$29:$V$33))</f>
        <v/>
      </c>
      <c r="J22" s="118" t="str">
        <f>IF(NOT(B22),"",SUM('Exam II(D)'!$V$34:$V$38))</f>
        <v/>
      </c>
      <c r="K22" s="118" t="str">
        <f>IF(NOT(B22),"",SUM('Exam II(D)'!$V$39:$V$43))</f>
        <v/>
      </c>
      <c r="L22" s="118" t="str">
        <f>IF(NOT(B22),"",SUM('Exam II(D)'!$V$44:$V$48))</f>
        <v/>
      </c>
      <c r="M22" s="119" t="str">
        <f>IF(NOT(B22),"",SUM('Exam II(D)'!$V$49:$V$53))</f>
        <v/>
      </c>
      <c r="N22" s="66" t="str">
        <f>IF(NOT(B22),"",'Exam II(D)'!$V$54)</f>
        <v/>
      </c>
    </row>
    <row r="23" spans="2:14" ht="13.9" x14ac:dyDescent="0.3">
      <c r="B23" s="176"/>
      <c r="C23" s="177"/>
      <c r="D23" s="117" t="str">
        <f>IF(NOT(B23),"",SUM('Exam II(D)'!$V$6:$V$10))</f>
        <v/>
      </c>
      <c r="E23" s="118" t="str">
        <f>IF(NOT(B23),"",SUM('Exam II(D)'!$V$11:$V$15))</f>
        <v/>
      </c>
      <c r="F23" s="118" t="str">
        <f>IF(NOT(B23),"",SUM('Exam II(D)'!$V$16:$V$19))</f>
        <v/>
      </c>
      <c r="G23" s="118" t="str">
        <f>IF(NOT(B23),"",SUM('Exam II(D)'!$V$20:$V$23))</f>
        <v/>
      </c>
      <c r="H23" s="118" t="str">
        <f>IF(NOT(B23),"",SUM('Exam II(D)'!$V$24:$V$28))</f>
        <v/>
      </c>
      <c r="I23" s="118" t="str">
        <f>IF(NOT(B23),"",SUM('Exam II(D)'!$V$29:$V$33))</f>
        <v/>
      </c>
      <c r="J23" s="118" t="str">
        <f>IF(NOT(B23),"",SUM('Exam II(D)'!$V$34:$V$38))</f>
        <v/>
      </c>
      <c r="K23" s="118" t="str">
        <f>IF(NOT(B23),"",SUM('Exam II(D)'!$V$39:$V$43))</f>
        <v/>
      </c>
      <c r="L23" s="118" t="str">
        <f>IF(NOT(B23),"",SUM('Exam II(D)'!$V$44:$V$48))</f>
        <v/>
      </c>
      <c r="M23" s="119" t="str">
        <f>IF(NOT(B23),"",SUM('Exam II(D)'!$V$49:$V$53))</f>
        <v/>
      </c>
      <c r="N23" s="66" t="str">
        <f>IF(NOT(B23),"",'Exam II(D)'!$V$54)</f>
        <v/>
      </c>
    </row>
    <row r="24" spans="2:14" ht="13.9" x14ac:dyDescent="0.3">
      <c r="B24" s="176"/>
      <c r="C24" s="177"/>
      <c r="D24" s="117" t="str">
        <f>IF(NOT(B24),"",SUM('Exam II(D)'!$V$6:$V$10))</f>
        <v/>
      </c>
      <c r="E24" s="118" t="str">
        <f>IF(NOT(B24),"",SUM('Exam II(D)'!$V$11:$V$15))</f>
        <v/>
      </c>
      <c r="F24" s="118" t="str">
        <f>IF(NOT(B24),"",SUM('Exam II(D)'!$V$16:$V$19))</f>
        <v/>
      </c>
      <c r="G24" s="118" t="str">
        <f>IF(NOT(B24),"",SUM('Exam II(D)'!$V$20:$V$23))</f>
        <v/>
      </c>
      <c r="H24" s="118" t="str">
        <f>IF(NOT(B24),"",SUM('Exam II(D)'!$V$24:$V$28))</f>
        <v/>
      </c>
      <c r="I24" s="118" t="str">
        <f>IF(NOT(B24),"",SUM('Exam II(D)'!$V$29:$V$33))</f>
        <v/>
      </c>
      <c r="J24" s="118" t="str">
        <f>IF(NOT(B24),"",SUM('Exam II(D)'!$V$34:$V$38))</f>
        <v/>
      </c>
      <c r="K24" s="118" t="str">
        <f>IF(NOT(B24),"",SUM('Exam II(D)'!$V$39:$V$43))</f>
        <v/>
      </c>
      <c r="L24" s="118" t="str">
        <f>IF(NOT(B24),"",SUM('Exam II(D)'!$V$44:$V$48))</f>
        <v/>
      </c>
      <c r="M24" s="119" t="str">
        <f>IF(NOT(B24),"",SUM('Exam II(D)'!$V$49:$V$53))</f>
        <v/>
      </c>
      <c r="N24" s="66" t="str">
        <f>IF(NOT(B24),"",'Exam II(D)'!$V$54)</f>
        <v/>
      </c>
    </row>
    <row r="25" spans="2:14" ht="13.9" x14ac:dyDescent="0.3">
      <c r="B25" s="176"/>
      <c r="C25" s="177"/>
      <c r="D25" s="117" t="str">
        <f>IF(NOT(B25),"",SUM('Exam II(D)'!$V$6:$V$10))</f>
        <v/>
      </c>
      <c r="E25" s="118" t="str">
        <f>IF(NOT(B25),"",SUM('Exam II(D)'!$V$11:$V$15))</f>
        <v/>
      </c>
      <c r="F25" s="118" t="str">
        <f>IF(NOT(B25),"",SUM('Exam II(D)'!$V$16:$V$19))</f>
        <v/>
      </c>
      <c r="G25" s="118" t="str">
        <f>IF(NOT(B25),"",SUM('Exam II(D)'!$V$20:$V$23))</f>
        <v/>
      </c>
      <c r="H25" s="118" t="str">
        <f>IF(NOT(B25),"",SUM('Exam II(D)'!$V$24:$V$28))</f>
        <v/>
      </c>
      <c r="I25" s="118" t="str">
        <f>IF(NOT(B25),"",SUM('Exam II(D)'!$V$29:$V$33))</f>
        <v/>
      </c>
      <c r="J25" s="118" t="str">
        <f>IF(NOT(B25),"",SUM('Exam II(D)'!$V$34:$V$38))</f>
        <v/>
      </c>
      <c r="K25" s="118" t="str">
        <f>IF(NOT(B25),"",SUM('Exam II(D)'!$V$39:$V$43))</f>
        <v/>
      </c>
      <c r="L25" s="118" t="str">
        <f>IF(NOT(B25),"",SUM('Exam II(D)'!$V$44:$V$48))</f>
        <v/>
      </c>
      <c r="M25" s="119" t="str">
        <f>IF(NOT(B25),"",SUM('Exam II(D)'!$V$49:$V$53))</f>
        <v/>
      </c>
      <c r="N25" s="66" t="str">
        <f>IF(NOT(B25),"",'Exam II(D)'!$V$54)</f>
        <v/>
      </c>
    </row>
    <row r="26" spans="2:14" ht="13.9" x14ac:dyDescent="0.3">
      <c r="B26" s="176"/>
      <c r="C26" s="177"/>
      <c r="D26" s="117" t="str">
        <f>IF(NOT(B26),"",SUM('Exam II(D)'!$V$6:$V$10))</f>
        <v/>
      </c>
      <c r="E26" s="118" t="str">
        <f>IF(NOT(B26),"",SUM('Exam II(D)'!$V$11:$V$15))</f>
        <v/>
      </c>
      <c r="F26" s="118" t="str">
        <f>IF(NOT(B26),"",SUM('Exam II(D)'!$V$16:$V$19))</f>
        <v/>
      </c>
      <c r="G26" s="118" t="str">
        <f>IF(NOT(B26),"",SUM('Exam II(D)'!$V$20:$V$23))</f>
        <v/>
      </c>
      <c r="H26" s="118" t="str">
        <f>IF(NOT(B26),"",SUM('Exam II(D)'!$V$24:$V$28))</f>
        <v/>
      </c>
      <c r="I26" s="118" t="str">
        <f>IF(NOT(B26),"",SUM('Exam II(D)'!$V$29:$V$33))</f>
        <v/>
      </c>
      <c r="J26" s="118" t="str">
        <f>IF(NOT(B26),"",SUM('Exam II(D)'!$V$34:$V$38))</f>
        <v/>
      </c>
      <c r="K26" s="118" t="str">
        <f>IF(NOT(B26),"",SUM('Exam II(D)'!$V$39:$V$43))</f>
        <v/>
      </c>
      <c r="L26" s="118" t="str">
        <f>IF(NOT(B26),"",SUM('Exam II(D)'!$V$44:$V$48))</f>
        <v/>
      </c>
      <c r="M26" s="119" t="str">
        <f>IF(NOT(B26),"",SUM('Exam II(D)'!$V$49:$V$53))</f>
        <v/>
      </c>
      <c r="N26" s="66" t="str">
        <f>IF(NOT(B26),"",'Exam II(D)'!$V$54)</f>
        <v/>
      </c>
    </row>
    <row r="27" spans="2:14" ht="13.9" x14ac:dyDescent="0.3">
      <c r="B27" s="176"/>
      <c r="C27" s="177"/>
      <c r="D27" s="117" t="str">
        <f>IF(NOT(B27),"",SUM('Exam II(D)'!$V$6:$V$10))</f>
        <v/>
      </c>
      <c r="E27" s="118" t="str">
        <f>IF(NOT(B27),"",SUM('Exam II(D)'!$V$11:$V$15))</f>
        <v/>
      </c>
      <c r="F27" s="118" t="str">
        <f>IF(NOT(B27),"",SUM('Exam II(D)'!$V$16:$V$19))</f>
        <v/>
      </c>
      <c r="G27" s="118" t="str">
        <f>IF(NOT(B27),"",SUM('Exam II(D)'!$V$20:$V$23))</f>
        <v/>
      </c>
      <c r="H27" s="118" t="str">
        <f>IF(NOT(B27),"",SUM('Exam II(D)'!$V$24:$V$28))</f>
        <v/>
      </c>
      <c r="I27" s="118" t="str">
        <f>IF(NOT(B27),"",SUM('Exam II(D)'!$V$29:$V$33))</f>
        <v/>
      </c>
      <c r="J27" s="118" t="str">
        <f>IF(NOT(B27),"",SUM('Exam II(D)'!$V$34:$V$38))</f>
        <v/>
      </c>
      <c r="K27" s="118" t="str">
        <f>IF(NOT(B27),"",SUM('Exam II(D)'!$V$39:$V$43))</f>
        <v/>
      </c>
      <c r="L27" s="118" t="str">
        <f>IF(NOT(B27),"",SUM('Exam II(D)'!$V$44:$V$48))</f>
        <v/>
      </c>
      <c r="M27" s="119" t="str">
        <f>IF(NOT(B27),"",SUM('Exam II(D)'!$V$49:$V$53))</f>
        <v/>
      </c>
      <c r="N27" s="66" t="str">
        <f>IF(NOT(B27),"",'Exam II(D)'!$V$54)</f>
        <v/>
      </c>
    </row>
    <row r="28" spans="2:14" ht="13.9" x14ac:dyDescent="0.3">
      <c r="B28" s="176"/>
      <c r="C28" s="177"/>
      <c r="D28" s="117" t="str">
        <f>IF(NOT(B28),"",SUM('Exam II(D)'!$V$6:$V$10))</f>
        <v/>
      </c>
      <c r="E28" s="118" t="str">
        <f>IF(NOT(B28),"",SUM('Exam II(D)'!$V$11:$V$15))</f>
        <v/>
      </c>
      <c r="F28" s="118" t="str">
        <f>IF(NOT(B28),"",SUM('Exam II(D)'!$V$16:$V$19))</f>
        <v/>
      </c>
      <c r="G28" s="118" t="str">
        <f>IF(NOT(B28),"",SUM('Exam II(D)'!$V$20:$V$23))</f>
        <v/>
      </c>
      <c r="H28" s="118" t="str">
        <f>IF(NOT(B28),"",SUM('Exam II(D)'!$V$24:$V$28))</f>
        <v/>
      </c>
      <c r="I28" s="118" t="str">
        <f>IF(NOT(B28),"",SUM('Exam II(D)'!$V$29:$V$33))</f>
        <v/>
      </c>
      <c r="J28" s="118" t="str">
        <f>IF(NOT(B28),"",SUM('Exam II(D)'!$V$34:$V$38))</f>
        <v/>
      </c>
      <c r="K28" s="118" t="str">
        <f>IF(NOT(B28),"",SUM('Exam II(D)'!$V$39:$V$43))</f>
        <v/>
      </c>
      <c r="L28" s="118" t="str">
        <f>IF(NOT(B28),"",SUM('Exam II(D)'!$V$44:$V$48))</f>
        <v/>
      </c>
      <c r="M28" s="119" t="str">
        <f>IF(NOT(B28),"",SUM('Exam II(D)'!$V$49:$V$53))</f>
        <v/>
      </c>
      <c r="N28" s="66" t="str">
        <f>IF(NOT(B28),"",'Exam II(D)'!$V$54)</f>
        <v/>
      </c>
    </row>
    <row r="29" spans="2:14" ht="13.9" x14ac:dyDescent="0.3">
      <c r="B29" s="176"/>
      <c r="C29" s="177"/>
      <c r="D29" s="117" t="str">
        <f>IF(NOT(B29),"",SUM('Exam II(D)'!$V$6:$V$10))</f>
        <v/>
      </c>
      <c r="E29" s="118" t="str">
        <f>IF(NOT(B29),"",SUM('Exam II(D)'!$V$11:$V$15))</f>
        <v/>
      </c>
      <c r="F29" s="118" t="str">
        <f>IF(NOT(B29),"",SUM('Exam II(D)'!$V$16:$V$19))</f>
        <v/>
      </c>
      <c r="G29" s="118" t="str">
        <f>IF(NOT(B29),"",SUM('Exam II(D)'!$V$20:$V$23))</f>
        <v/>
      </c>
      <c r="H29" s="118" t="str">
        <f>IF(NOT(B29),"",SUM('Exam II(D)'!$V$24:$V$28))</f>
        <v/>
      </c>
      <c r="I29" s="118" t="str">
        <f>IF(NOT(B29),"",SUM('Exam II(D)'!$V$29:$V$33))</f>
        <v/>
      </c>
      <c r="J29" s="118" t="str">
        <f>IF(NOT(B29),"",SUM('Exam II(D)'!$V$34:$V$38))</f>
        <v/>
      </c>
      <c r="K29" s="118" t="str">
        <f>IF(NOT(B29),"",SUM('Exam II(D)'!$V$39:$V$43))</f>
        <v/>
      </c>
      <c r="L29" s="118" t="str">
        <f>IF(NOT(B29),"",SUM('Exam II(D)'!$V$44:$V$48))</f>
        <v/>
      </c>
      <c r="M29" s="119" t="str">
        <f>IF(NOT(B29),"",SUM('Exam II(D)'!$V$49:$V$53))</f>
        <v/>
      </c>
      <c r="N29" s="66" t="str">
        <f>IF(NOT(B29),"",'Exam II(D)'!$V$54)</f>
        <v/>
      </c>
    </row>
    <row r="30" spans="2:14" ht="13.9" x14ac:dyDescent="0.3">
      <c r="B30" s="176"/>
      <c r="C30" s="177"/>
      <c r="D30" s="117" t="str">
        <f>IF(NOT(B30),"",SUM('Exam II(D)'!$V$6:$V$10))</f>
        <v/>
      </c>
      <c r="E30" s="118" t="str">
        <f>IF(NOT(B30),"",SUM('Exam II(D)'!$V$11:$V$15))</f>
        <v/>
      </c>
      <c r="F30" s="118" t="str">
        <f>IF(NOT(B30),"",SUM('Exam II(D)'!$V$16:$V$19))</f>
        <v/>
      </c>
      <c r="G30" s="118" t="str">
        <f>IF(NOT(B30),"",SUM('Exam II(D)'!$V$20:$V$23))</f>
        <v/>
      </c>
      <c r="H30" s="118" t="str">
        <f>IF(NOT(B30),"",SUM('Exam II(D)'!$V$24:$V$28))</f>
        <v/>
      </c>
      <c r="I30" s="118" t="str">
        <f>IF(NOT(B30),"",SUM('Exam II(D)'!$V$29:$V$33))</f>
        <v/>
      </c>
      <c r="J30" s="118" t="str">
        <f>IF(NOT(B30),"",SUM('Exam II(D)'!$V$34:$V$38))</f>
        <v/>
      </c>
      <c r="K30" s="118" t="str">
        <f>IF(NOT(B30),"",SUM('Exam II(D)'!$V$39:$V$43))</f>
        <v/>
      </c>
      <c r="L30" s="118" t="str">
        <f>IF(NOT(B30),"",SUM('Exam II(D)'!$V$44:$V$48))</f>
        <v/>
      </c>
      <c r="M30" s="119" t="str">
        <f>IF(NOT(B30),"",SUM('Exam II(D)'!$V$49:$V$53))</f>
        <v/>
      </c>
      <c r="N30" s="66" t="str">
        <f>IF(NOT(B30),"",'Exam II(D)'!$V$54)</f>
        <v/>
      </c>
    </row>
    <row r="31" spans="2:14" ht="13.9" x14ac:dyDescent="0.3">
      <c r="B31" s="176"/>
      <c r="C31" s="177"/>
      <c r="D31" s="117" t="str">
        <f>IF(NOT(B31),"",SUM('Exam II(D)'!$V$6:$V$10))</f>
        <v/>
      </c>
      <c r="E31" s="118" t="str">
        <f>IF(NOT(B31),"",SUM('Exam II(D)'!$V$11:$V$15))</f>
        <v/>
      </c>
      <c r="F31" s="118" t="str">
        <f>IF(NOT(B31),"",SUM('Exam II(D)'!$V$16:$V$19))</f>
        <v/>
      </c>
      <c r="G31" s="118" t="str">
        <f>IF(NOT(B31),"",SUM('Exam II(D)'!$V$20:$V$23))</f>
        <v/>
      </c>
      <c r="H31" s="118" t="str">
        <f>IF(NOT(B31),"",SUM('Exam II(D)'!$V$24:$V$28))</f>
        <v/>
      </c>
      <c r="I31" s="118" t="str">
        <f>IF(NOT(B31),"",SUM('Exam II(D)'!$V$29:$V$33))</f>
        <v/>
      </c>
      <c r="J31" s="118" t="str">
        <f>IF(NOT(B31),"",SUM('Exam II(D)'!$V$34:$V$38))</f>
        <v/>
      </c>
      <c r="K31" s="118" t="str">
        <f>IF(NOT(B31),"",SUM('Exam II(D)'!$V$39:$V$43))</f>
        <v/>
      </c>
      <c r="L31" s="118" t="str">
        <f>IF(NOT(B31),"",SUM('Exam II(D)'!$V$44:$V$48))</f>
        <v/>
      </c>
      <c r="M31" s="119" t="str">
        <f>IF(NOT(B31),"",SUM('Exam II(D)'!$V$49:$V$53))</f>
        <v/>
      </c>
      <c r="N31" s="66" t="str">
        <f>IF(NOT(B31),"",'Exam II(D)'!$V$54)</f>
        <v/>
      </c>
    </row>
    <row r="32" spans="2:14" ht="13.9" x14ac:dyDescent="0.3">
      <c r="B32" s="176"/>
      <c r="C32" s="177"/>
      <c r="D32" s="117" t="str">
        <f>IF(NOT(B32),"",SUM('Exam II(D)'!$V$6:$V$10))</f>
        <v/>
      </c>
      <c r="E32" s="118" t="str">
        <f>IF(NOT(B32),"",SUM('Exam II(D)'!$V$11:$V$15))</f>
        <v/>
      </c>
      <c r="F32" s="118" t="str">
        <f>IF(NOT(B32),"",SUM('Exam II(D)'!$V$16:$V$19))</f>
        <v/>
      </c>
      <c r="G32" s="118" t="str">
        <f>IF(NOT(B32),"",SUM('Exam II(D)'!$V$20:$V$23))</f>
        <v/>
      </c>
      <c r="H32" s="118" t="str">
        <f>IF(NOT(B32),"",SUM('Exam II(D)'!$V$24:$V$28))</f>
        <v/>
      </c>
      <c r="I32" s="118" t="str">
        <f>IF(NOT(B32),"",SUM('Exam II(D)'!$V$29:$V$33))</f>
        <v/>
      </c>
      <c r="J32" s="118" t="str">
        <f>IF(NOT(B32),"",SUM('Exam II(D)'!$V$34:$V$38))</f>
        <v/>
      </c>
      <c r="K32" s="118" t="str">
        <f>IF(NOT(B32),"",SUM('Exam II(D)'!$V$39:$V$43))</f>
        <v/>
      </c>
      <c r="L32" s="118" t="str">
        <f>IF(NOT(B32),"",SUM('Exam II(D)'!$V$44:$V$48))</f>
        <v/>
      </c>
      <c r="M32" s="119" t="str">
        <f>IF(NOT(B32),"",SUM('Exam II(D)'!$V$49:$V$53))</f>
        <v/>
      </c>
      <c r="N32" s="66" t="str">
        <f>IF(NOT(B32),"",'Exam II(D)'!$V$54)</f>
        <v/>
      </c>
    </row>
    <row r="33" spans="2:14" ht="14.45" thickBot="1" x14ac:dyDescent="0.35">
      <c r="B33" s="178"/>
      <c r="C33" s="179"/>
      <c r="D33" s="120" t="str">
        <f>IF(NOT(B33),"",SUM('Exam II(D)'!$V$6:$V$10))</f>
        <v/>
      </c>
      <c r="E33" s="121" t="str">
        <f>IF(NOT(B33),"",SUM('Exam II(D)'!$V$11:$V$15))</f>
        <v/>
      </c>
      <c r="F33" s="121" t="str">
        <f>IF(NOT(B33),"",SUM('Exam II(D)'!$V$16:$V$19))</f>
        <v/>
      </c>
      <c r="G33" s="121" t="str">
        <f>IF(NOT(B33),"",SUM('Exam II(D)'!$V$20:$V$23))</f>
        <v/>
      </c>
      <c r="H33" s="121" t="str">
        <f>IF(NOT(B33),"",SUM('Exam II(D)'!$V$24:$V$28))</f>
        <v/>
      </c>
      <c r="I33" s="121" t="str">
        <f>IF(NOT(B33),"",SUM('Exam II(D)'!$V$29:$V$33))</f>
        <v/>
      </c>
      <c r="J33" s="121" t="str">
        <f>IF(NOT(B33),"",SUM('Exam II(D)'!$V$34:$V$38))</f>
        <v/>
      </c>
      <c r="K33" s="121" t="str">
        <f>IF(NOT(B33),"",SUM('Exam II(D)'!$V$39:$V$43))</f>
        <v/>
      </c>
      <c r="L33" s="121" t="str">
        <f>IF(NOT(B33),"",SUM('Exam II(D)'!$V$44:$V$48))</f>
        <v/>
      </c>
      <c r="M33" s="122" t="str">
        <f>IF(NOT(B33),"",SUM('Exam II(D)'!$V$49:$V$53))</f>
        <v/>
      </c>
      <c r="N33" s="67" t="str">
        <f>IF(NOT(B33),"",'Exam II(D)'!$V$54)</f>
        <v/>
      </c>
    </row>
    <row r="34" spans="2:14" ht="13.9" x14ac:dyDescent="0.3">
      <c r="B34" s="175"/>
      <c r="C34" s="175"/>
    </row>
    <row r="35" spans="2:14" ht="13.9" customHeight="1" x14ac:dyDescent="0.3">
      <c r="B35" s="1" t="s">
        <v>125</v>
      </c>
    </row>
    <row r="36" spans="2:14" ht="13.9" customHeight="1" x14ac:dyDescent="0.25">
      <c r="B36" s="1" t="s">
        <v>126</v>
      </c>
    </row>
    <row r="37" spans="2:14" ht="13.9" customHeight="1" x14ac:dyDescent="0.3">
      <c r="B37" s="1" t="s">
        <v>127</v>
      </c>
    </row>
    <row r="38" spans="2:14" ht="13.9" x14ac:dyDescent="0.3">
      <c r="B38" s="175"/>
      <c r="C38" s="175"/>
    </row>
    <row r="39" spans="2:14" ht="13.9" x14ac:dyDescent="0.3">
      <c r="B39" s="175"/>
      <c r="C39" s="175"/>
    </row>
    <row r="40" spans="2:14" ht="13.9" x14ac:dyDescent="0.3">
      <c r="B40" s="175"/>
      <c r="C40" s="175"/>
    </row>
    <row r="41" spans="2:14" ht="13.9" x14ac:dyDescent="0.3">
      <c r="B41" s="175"/>
      <c r="C41" s="175"/>
    </row>
    <row r="42" spans="2:14" ht="13.9" x14ac:dyDescent="0.3">
      <c r="B42" s="175"/>
      <c r="C42" s="175"/>
    </row>
    <row r="43" spans="2:14" ht="13.9" x14ac:dyDescent="0.3">
      <c r="B43" s="175"/>
      <c r="C43" s="175"/>
    </row>
    <row r="44" spans="2:14" x14ac:dyDescent="0.25">
      <c r="B44" s="175"/>
      <c r="C44" s="175"/>
    </row>
    <row r="45" spans="2:14" x14ac:dyDescent="0.25">
      <c r="B45" s="175"/>
      <c r="C45" s="175"/>
    </row>
    <row r="46" spans="2:14" x14ac:dyDescent="0.25">
      <c r="B46" s="175"/>
      <c r="C46" s="175"/>
    </row>
    <row r="47" spans="2:14" x14ac:dyDescent="0.25">
      <c r="B47" s="175"/>
      <c r="C47" s="175"/>
    </row>
    <row r="48" spans="2:14" x14ac:dyDescent="0.25">
      <c r="B48" s="175"/>
      <c r="C48" s="175"/>
    </row>
    <row r="49" spans="2:3" x14ac:dyDescent="0.25">
      <c r="B49" s="175"/>
      <c r="C49" s="175"/>
    </row>
    <row r="50" spans="2:3" x14ac:dyDescent="0.25">
      <c r="B50" s="175"/>
      <c r="C50" s="175"/>
    </row>
    <row r="51" spans="2:3" x14ac:dyDescent="0.25">
      <c r="B51" s="175"/>
      <c r="C51" s="175"/>
    </row>
    <row r="52" spans="2:3" x14ac:dyDescent="0.25">
      <c r="B52" s="175"/>
      <c r="C52" s="175"/>
    </row>
    <row r="53" spans="2:3" x14ac:dyDescent="0.25">
      <c r="B53" s="175"/>
      <c r="C53" s="175"/>
    </row>
    <row r="54" spans="2:3" x14ac:dyDescent="0.25">
      <c r="B54" s="175"/>
      <c r="C54" s="175"/>
    </row>
    <row r="55" spans="2:3" x14ac:dyDescent="0.25">
      <c r="B55" s="175"/>
      <c r="C55" s="175"/>
    </row>
  </sheetData>
  <mergeCells count="47">
    <mergeCell ref="B32:C32"/>
    <mergeCell ref="B7:C8"/>
    <mergeCell ref="B4:C4"/>
    <mergeCell ref="D4:H4"/>
    <mergeCell ref="B19:C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4:C34"/>
    <mergeCell ref="B38:C38"/>
    <mergeCell ref="B39:C39"/>
    <mergeCell ref="B33:C33"/>
    <mergeCell ref="B40:C40"/>
    <mergeCell ref="B41:C41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Exam I</vt:lpstr>
      <vt:lpstr>Log 1</vt:lpstr>
      <vt:lpstr>Exam II(B)</vt:lpstr>
      <vt:lpstr>Log II(B)</vt:lpstr>
      <vt:lpstr>Exam II(M)</vt:lpstr>
      <vt:lpstr>LogII(M)</vt:lpstr>
      <vt:lpstr>Exam II(D)</vt:lpstr>
      <vt:lpstr>Log II(D)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.</cp:lastModifiedBy>
  <cp:lastPrinted>2013-06-06T14:31:36Z</cp:lastPrinted>
  <dcterms:created xsi:type="dcterms:W3CDTF">2013-05-29T20:47:12Z</dcterms:created>
  <dcterms:modified xsi:type="dcterms:W3CDTF">2013-06-12T19:15:37Z</dcterms:modified>
</cp:coreProperties>
</file>